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9015" activeTab="3"/>
  </bookViews>
  <sheets>
    <sheet name="DN - BCĐKT" sheetId="1" r:id="rId1"/>
    <sheet name="DN - BCKQKD" sheetId="2" r:id="rId2"/>
    <sheet name="DN - BCLCTT - PPTT" sheetId="3" r:id="rId3"/>
    <sheet name="TM BCTC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<sst xmlns="http://schemas.openxmlformats.org/spreadsheetml/2006/main" count="884" uniqueCount="761">
  <si>
    <t>Báo cáo tài chính</t>
  </si>
  <si>
    <t>Chỉ tiêu</t>
  </si>
  <si>
    <t>Mã chỉ tiêu</t>
  </si>
  <si>
    <t>Thuyết minh</t>
  </si>
  <si>
    <t>Số đầu năm</t>
  </si>
  <si>
    <t>Số cuối kỳ</t>
  </si>
  <si>
    <t>TÀI SẢN</t>
  </si>
  <si>
    <t>A- TÀI SẢN NGẮN HẠN</t>
  </si>
  <si>
    <t>100</t>
  </si>
  <si>
    <t>I. Tiền và các khoản tương đương tiền</t>
  </si>
  <si>
    <t>110</t>
  </si>
  <si>
    <t>1. Tiền</t>
  </si>
  <si>
    <t>111</t>
  </si>
  <si>
    <t>2. Các khoản tương đương tiền</t>
  </si>
  <si>
    <t>112</t>
  </si>
  <si>
    <t>II. Các khoản đầu tư tài chính ngắn hạn</t>
  </si>
  <si>
    <t>120</t>
  </si>
  <si>
    <t>1. Đầu tư ngắn hạn</t>
  </si>
  <si>
    <t>121</t>
  </si>
  <si>
    <t>2. Dự phòng giảm giá đầu tư ngắn hạn</t>
  </si>
  <si>
    <t>129</t>
  </si>
  <si>
    <t>III. Các khoản phải thu ngắn hạn</t>
  </si>
  <si>
    <t>130</t>
  </si>
  <si>
    <t>1. Phải thu khách hàng</t>
  </si>
  <si>
    <t>131</t>
  </si>
  <si>
    <t>2. Trả trước cho người bán</t>
  </si>
  <si>
    <t>132</t>
  </si>
  <si>
    <t>3. Phải thu nội bộ ngắn hạn</t>
  </si>
  <si>
    <t>133</t>
  </si>
  <si>
    <t>4. Phải thu theo tiến độ kế hoạch hợp đồng xây dựng</t>
  </si>
  <si>
    <t>134</t>
  </si>
  <si>
    <t>5. Các khoản phải thu khác</t>
  </si>
  <si>
    <t>135</t>
  </si>
  <si>
    <t>6. Dự phòng phải thu ngắn hạn khó đòi</t>
  </si>
  <si>
    <t>139</t>
  </si>
  <si>
    <t>IV. Hàng tồn kho</t>
  </si>
  <si>
    <t>140</t>
  </si>
  <si>
    <t>1. Hàng tồn kho</t>
  </si>
  <si>
    <t>141</t>
  </si>
  <si>
    <t>2. Dự phòng giảm giá hàng tồn kho</t>
  </si>
  <si>
    <t>149</t>
  </si>
  <si>
    <t>V.Tài sản ngắn hạn khác</t>
  </si>
  <si>
    <t>150</t>
  </si>
  <si>
    <t>1. Chi phí trả trước ngắn hạn</t>
  </si>
  <si>
    <t>151</t>
  </si>
  <si>
    <t>2. Thuế GTGT được khấu trừ</t>
  </si>
  <si>
    <t>152</t>
  </si>
  <si>
    <t>3. Thuế và các khoản khác phải thu Nhà nước</t>
  </si>
  <si>
    <t>154</t>
  </si>
  <si>
    <t>4. Tài sản ngắn hạn khác</t>
  </si>
  <si>
    <t>158</t>
  </si>
  <si>
    <t xml:space="preserve">B. TÀI SẢN DÀI HẠN </t>
  </si>
  <si>
    <t>200</t>
  </si>
  <si>
    <t>I. Các khoản phải thu dài hạn</t>
  </si>
  <si>
    <t>210</t>
  </si>
  <si>
    <t>1. Phải thu dài hạn của khách hàng</t>
  </si>
  <si>
    <t>211</t>
  </si>
  <si>
    <t>2. Vốn kinh doanh ở đơn vị trực thuộc</t>
  </si>
  <si>
    <t>212</t>
  </si>
  <si>
    <t>3. Phải thu dài hạn nội bộ</t>
  </si>
  <si>
    <t>213</t>
  </si>
  <si>
    <t>4. Phải thu dài hạn khác</t>
  </si>
  <si>
    <t>218</t>
  </si>
  <si>
    <t>5. Dự phòng các khoản phải thu dài hạn khó đòi</t>
  </si>
  <si>
    <t>219</t>
  </si>
  <si>
    <t>II.Tài sản cố định</t>
  </si>
  <si>
    <t>220</t>
  </si>
  <si>
    <t>1. Tài sản cố định hữu hình</t>
  </si>
  <si>
    <t>221</t>
  </si>
  <si>
    <t xml:space="preserve">    - Nguyên giá</t>
  </si>
  <si>
    <t>222</t>
  </si>
  <si>
    <t xml:space="preserve">    - Giá trị hao mòn lũy kế</t>
  </si>
  <si>
    <t>223</t>
  </si>
  <si>
    <t>2. Tài sản cố định thuê tài chính</t>
  </si>
  <si>
    <t>224</t>
  </si>
  <si>
    <t>225</t>
  </si>
  <si>
    <t>226</t>
  </si>
  <si>
    <t>3. Tài sản cố định vô hình</t>
  </si>
  <si>
    <t>227</t>
  </si>
  <si>
    <t>228</t>
  </si>
  <si>
    <t>229</t>
  </si>
  <si>
    <t>4. Chi phí xây dựng cơ bản dở dang</t>
  </si>
  <si>
    <t>230</t>
  </si>
  <si>
    <t>III. Bất động sản đầu tư</t>
  </si>
  <si>
    <t>240</t>
  </si>
  <si>
    <t>241</t>
  </si>
  <si>
    <t>242</t>
  </si>
  <si>
    <t>IV. Các khoản đầu tư tài chính dài hạn</t>
  </si>
  <si>
    <t>250</t>
  </si>
  <si>
    <t>1. Đầu tư vào công ty con</t>
  </si>
  <si>
    <t>251</t>
  </si>
  <si>
    <t>2. Đầu tư vào công ty liên kết, liên doanh</t>
  </si>
  <si>
    <t>252</t>
  </si>
  <si>
    <t>3. Đầu tư dài hạn khác</t>
  </si>
  <si>
    <t>258</t>
  </si>
  <si>
    <t>4. Dự phòng giảm giá đầu tư tài chính dài hạn</t>
  </si>
  <si>
    <t>259</t>
  </si>
  <si>
    <t>V. Tài sản dài hạn khác</t>
  </si>
  <si>
    <t>260</t>
  </si>
  <si>
    <t>1. Chi phí trả trước dài hạn</t>
  </si>
  <si>
    <t>261</t>
  </si>
  <si>
    <t>2. Tài sản thuế thu nhập hoàn lại</t>
  </si>
  <si>
    <t>262</t>
  </si>
  <si>
    <t>3. Tài sản dài hạn khác</t>
  </si>
  <si>
    <t>268</t>
  </si>
  <si>
    <t>VI. Lợi thế thương mại</t>
  </si>
  <si>
    <t>269</t>
  </si>
  <si>
    <t>TỔNG CỘNG TÀI SẢN</t>
  </si>
  <si>
    <t>270</t>
  </si>
  <si>
    <t>NGUỒN VỐN</t>
  </si>
  <si>
    <t>A. NỢ PHẢI TRẢ</t>
  </si>
  <si>
    <t>300</t>
  </si>
  <si>
    <t>I. Nợ ngắn hạn</t>
  </si>
  <si>
    <t>310</t>
  </si>
  <si>
    <t>1. Vay và nợ ngắn hạn</t>
  </si>
  <si>
    <t>311</t>
  </si>
  <si>
    <t>2. Phải trả người bán</t>
  </si>
  <si>
    <t>312</t>
  </si>
  <si>
    <t>3. Người mua trả tiền trước</t>
  </si>
  <si>
    <t>313</t>
  </si>
  <si>
    <t>4. Thuế và các khoản phải nộp nhà nước</t>
  </si>
  <si>
    <t>314</t>
  </si>
  <si>
    <t>5. Phải trả người lao động</t>
  </si>
  <si>
    <t>315</t>
  </si>
  <si>
    <t>6. Chi phí phải trả</t>
  </si>
  <si>
    <t>316</t>
  </si>
  <si>
    <t>7. Phải trả nội bộ</t>
  </si>
  <si>
    <t>317</t>
  </si>
  <si>
    <t>8. Phải trả theo tiến độ kế hoạch hợp đồng xây dựng</t>
  </si>
  <si>
    <t>318</t>
  </si>
  <si>
    <t>9. Các khoản phải trả, phải nộp ngắn hạn khác</t>
  </si>
  <si>
    <t>319</t>
  </si>
  <si>
    <t>10. Dự phòng phải trả ngắn hạn</t>
  </si>
  <si>
    <t>320</t>
  </si>
  <si>
    <t>11. Quỹ khen thưởng phúc lợi</t>
  </si>
  <si>
    <t>323</t>
  </si>
  <si>
    <t>II. Nợ dài hạn</t>
  </si>
  <si>
    <t>330</t>
  </si>
  <si>
    <t>1. Phải trả dài hạn người bán</t>
  </si>
  <si>
    <t>331</t>
  </si>
  <si>
    <t>2. Phải trả dài hạn nội bộ</t>
  </si>
  <si>
    <t>332</t>
  </si>
  <si>
    <t>3. Phải trả dài hạn khác</t>
  </si>
  <si>
    <t>333</t>
  </si>
  <si>
    <t>4. Vay và nợ dài hạn</t>
  </si>
  <si>
    <t>334</t>
  </si>
  <si>
    <t>5. Thuế thu nhập hoãn lại phải trả</t>
  </si>
  <si>
    <t>335</t>
  </si>
  <si>
    <t>6. Dự phòng trợ cấp mất việc làm</t>
  </si>
  <si>
    <t>336</t>
  </si>
  <si>
    <t>7. Dự phòng phải trả dài hạn</t>
  </si>
  <si>
    <t>337</t>
  </si>
  <si>
    <t>8. Doanh thu chưa thực hiện</t>
  </si>
  <si>
    <t>338</t>
  </si>
  <si>
    <t>9. Quỹ phát triển khoa học và công nghệ</t>
  </si>
  <si>
    <t>339</t>
  </si>
  <si>
    <t>B.VỐN CHỦ SỞ HỮU</t>
  </si>
  <si>
    <t>400</t>
  </si>
  <si>
    <t>I. Vốn chủ sở hữu</t>
  </si>
  <si>
    <t>410</t>
  </si>
  <si>
    <t>1. Vốn đầu tư của chủ sở hữu</t>
  </si>
  <si>
    <t>411</t>
  </si>
  <si>
    <t>2. Thặng dư vốn cổ phần</t>
  </si>
  <si>
    <t>412</t>
  </si>
  <si>
    <t>3. Vốn khác của chủ sở hữu</t>
  </si>
  <si>
    <t>413</t>
  </si>
  <si>
    <t>4. Cổ phiếu quỹ</t>
  </si>
  <si>
    <t>414</t>
  </si>
  <si>
    <t>5. Chênh lệch đánh giá lại tài sản</t>
  </si>
  <si>
    <t>415</t>
  </si>
  <si>
    <t>6. Chênh lệch tỷ giá hối đoái</t>
  </si>
  <si>
    <t>416</t>
  </si>
  <si>
    <t>7. Quỹ đầu tư phát triển</t>
  </si>
  <si>
    <t>417</t>
  </si>
  <si>
    <t>8. Quỹ dự phòng tài chính</t>
  </si>
  <si>
    <t>418</t>
  </si>
  <si>
    <t>9. Quỹ khác thuộc vốn chủ sở hữu</t>
  </si>
  <si>
    <t>419</t>
  </si>
  <si>
    <t>10. Lợi nhuận sau thuế chưa phân phối</t>
  </si>
  <si>
    <t>420</t>
  </si>
  <si>
    <t>11. Nguồn vốn đầu tư XDCB</t>
  </si>
  <si>
    <t>421</t>
  </si>
  <si>
    <t>12. Quỹ hỗ trợ sắp xếp doanh nghiệp</t>
  </si>
  <si>
    <t>422</t>
  </si>
  <si>
    <t>II. Nguồn kinh phí và quỹ khác</t>
  </si>
  <si>
    <t>430</t>
  </si>
  <si>
    <t>1. Nguồn kinh phí</t>
  </si>
  <si>
    <t>432</t>
  </si>
  <si>
    <t>2. Nguồn kinh phí đã hình thành TSCĐ</t>
  </si>
  <si>
    <t>433</t>
  </si>
  <si>
    <t>C. LỢI ÍCH CỔ ĐÔNG THIỂU SỐ</t>
  </si>
  <si>
    <t>439</t>
  </si>
  <si>
    <t>TỔNG CỘNG NGUỒN VỐN</t>
  </si>
  <si>
    <t>440</t>
  </si>
  <si>
    <t>CÁC CHỈ TIÊU NGOÀI BẢNG</t>
  </si>
  <si>
    <t>1. Tài sản thuê ngoài</t>
  </si>
  <si>
    <t>01</t>
  </si>
  <si>
    <t>2. Vật tư, hàng hóa nhận giữ hộ, nhận gia công</t>
  </si>
  <si>
    <t>02</t>
  </si>
  <si>
    <t>3. Hàng hóa nhận bán hộ, nhận ký gửi, ký cược</t>
  </si>
  <si>
    <t>03</t>
  </si>
  <si>
    <t>4. Nợ khó đòi đã xử lý</t>
  </si>
  <si>
    <t>04</t>
  </si>
  <si>
    <t>5. Ngoại tệ các loại</t>
  </si>
  <si>
    <t>05</t>
  </si>
  <si>
    <t>6. Dự toán chi sự nghiệp, dự án</t>
  </si>
  <si>
    <t>06</t>
  </si>
  <si>
    <t>Quý này năm nay</t>
  </si>
  <si>
    <t>Quý này năm trước</t>
  </si>
  <si>
    <t>Số lũy kế từ đầu năm đến cuối quý này (Năm nay)</t>
  </si>
  <si>
    <t>Số lũy kế từ đầu năm đến cuối quý này (Năm trước)</t>
  </si>
  <si>
    <t>1. Doanh thu bán hàng và cung cấp dịch vụ</t>
  </si>
  <si>
    <t>2. Các khoản giảm trừ doanh thu</t>
  </si>
  <si>
    <t>3. Doanh thu thuần về bán hàng và cung cấp dịch vụ (10 = 01 - 02)</t>
  </si>
  <si>
    <t>10</t>
  </si>
  <si>
    <t>4. Giá vốn hàng bán</t>
  </si>
  <si>
    <t>11</t>
  </si>
  <si>
    <t>5. Lợi nhuận gộp về bán hàng và cung cấp dịch vụ(20=10-11)</t>
  </si>
  <si>
    <t>20</t>
  </si>
  <si>
    <t>6. Doanh thu hoạt động tài chính</t>
  </si>
  <si>
    <t>21</t>
  </si>
  <si>
    <t>7. Chi phí tài chính</t>
  </si>
  <si>
    <t>22</t>
  </si>
  <si>
    <t xml:space="preserve">  - Trong đó: Chi phí lãi vay</t>
  </si>
  <si>
    <t>23</t>
  </si>
  <si>
    <t>8. Chi phí bán hàng</t>
  </si>
  <si>
    <t>24</t>
  </si>
  <si>
    <t>9. Chi phí quản lý doanh nghiệp</t>
  </si>
  <si>
    <t>25</t>
  </si>
  <si>
    <t>10. Lợi nhuận thuần từ hoạt động kinh doanh{30=20+(21-22) - (24+25)}</t>
  </si>
  <si>
    <t>30</t>
  </si>
  <si>
    <t>11. Thu nhập khác</t>
  </si>
  <si>
    <t>31</t>
  </si>
  <si>
    <t>12. Chi phí khác</t>
  </si>
  <si>
    <t>32</t>
  </si>
  <si>
    <t>13. Lợi nhuận khác(40=31-32)</t>
  </si>
  <si>
    <t>40</t>
  </si>
  <si>
    <t>14. Phần lãi lỗ trong công ty liên kết, liên doanh</t>
  </si>
  <si>
    <t>45</t>
  </si>
  <si>
    <t>15. Tổng lợi nhuận kế toán trước thuế(50=30+40)</t>
  </si>
  <si>
    <t>50</t>
  </si>
  <si>
    <t>16. Chi phí thuế TNDN hiện hành</t>
  </si>
  <si>
    <t>51</t>
  </si>
  <si>
    <t>17. Chi phí thuế TNDN hoãn lại</t>
  </si>
  <si>
    <t>52</t>
  </si>
  <si>
    <t>18. Lợi nhuận sau thuế thu nhập doanh nghiệp(60=50-51-52)</t>
  </si>
  <si>
    <t>60</t>
  </si>
  <si>
    <t>18.1 Lợi nhuận sau thuế của cổ đông thiểu số</t>
  </si>
  <si>
    <t>61</t>
  </si>
  <si>
    <t>18.2 Lợi nhuận sau thuế của cổ đông công ty mẹ</t>
  </si>
  <si>
    <t>62</t>
  </si>
  <si>
    <t>19. Lãi cơ bản trên cổ phiếu(*)</t>
  </si>
  <si>
    <t>70</t>
  </si>
  <si>
    <t>Lũy kế từ đầu năm đến cuối quý này(Năm nay)</t>
  </si>
  <si>
    <t>Lũy kế từ đầu năm đến cuối quý này(Năm trước)</t>
  </si>
  <si>
    <t>I. Lưu chuyển tiền từ hoạt động kinh doanh</t>
  </si>
  <si>
    <t>1. Tiền thu từ bán hàng, cung cấp dịch vụ và doanh thu khác</t>
  </si>
  <si>
    <t>2. Tiền chi trả cho người cung cấp hàng hóa và dịch vụ</t>
  </si>
  <si>
    <t>3. Tiền chi trả cho người lao động</t>
  </si>
  <si>
    <t>4. Tiền chi trả lãi vay</t>
  </si>
  <si>
    <t xml:space="preserve">5. Tiền chi nộp thuế thu nhập doanh nghiệp </t>
  </si>
  <si>
    <t>6. Tiền thu khác từ hoạt động kinh doanh</t>
  </si>
  <si>
    <t>7. Tiền chi khác cho hoạt động kinh doanh</t>
  </si>
  <si>
    <t>07</t>
  </si>
  <si>
    <t>Lưu chuyển tiền thuần từ hoạt động kinh doanh</t>
  </si>
  <si>
    <t>II. Lưu chuyển tiền từ hoạt động đầu tư</t>
  </si>
  <si>
    <t>1.Tiền chi để mua sắm, xây dựng TSCĐ và các tài sản dài hạn khác</t>
  </si>
  <si>
    <t>2.Tiền thu từ thanh lý, nhượng bán TSCĐ và các tài sản dài hạn khác</t>
  </si>
  <si>
    <t>3.Tiền chi cho vay, mua các công cụ nợ của đơn vị khác</t>
  </si>
  <si>
    <t>4.Tiền thu hồi cho vay, bán lại các công cụ nợ của đơn vị khác</t>
  </si>
  <si>
    <t>5.Tiền chi đầu tư góp vốn vào đơn vị khác</t>
  </si>
  <si>
    <t>6.Tiền thu hồi đầu tư góp vốn vào đơn vị khác</t>
  </si>
  <si>
    <t>26</t>
  </si>
  <si>
    <t>7.Tiền thu lãi cho vay, cổ tức và lợi nhuận được chia</t>
  </si>
  <si>
    <t>27</t>
  </si>
  <si>
    <t>Lưu chuyển tiền thuần từ hoạt động đầu tư</t>
  </si>
  <si>
    <t>III. Lưu chuyển tiền từ hoạt động tài chính</t>
  </si>
  <si>
    <t>1.Tiền thu từ phát hành cổ phiếu, nhận vốn góp của chủ sở hữu</t>
  </si>
  <si>
    <t>2.Tiền chi trả vốn góp cho các chủ sở hữu, mua lại cổ phiếu của doanh nghiệp đã phát hành</t>
  </si>
  <si>
    <t>3.Tiền vay ngắn hạn, dài hạn nhận được</t>
  </si>
  <si>
    <t>33</t>
  </si>
  <si>
    <t>4.Tiền chi trả nợ gốc vay</t>
  </si>
  <si>
    <t>34</t>
  </si>
  <si>
    <t>5.Tiền chi trả nợ thuê tài chính</t>
  </si>
  <si>
    <t>35</t>
  </si>
  <si>
    <t>6. Cổ tức, lợi nhuận đã trả cho chủ sở hữu</t>
  </si>
  <si>
    <t>36</t>
  </si>
  <si>
    <t>Lưu chuyển tiền thuần từ hoạt động tài chính</t>
  </si>
  <si>
    <t>Lưu chuyển tiền thuần trong kỳ (50 = 20+30+40)</t>
  </si>
  <si>
    <t>Tiền và tương đương tiền đầu kỳ</t>
  </si>
  <si>
    <t>Ảnh hưởng của thay đổi tỷ giá hối đoái quy đổi ngoại tệ</t>
  </si>
  <si>
    <t>Tiền và tương đương tiền cuối kỳ (70 = 50+60+61)</t>
  </si>
  <si>
    <t>Mẫu số: Q-01d</t>
  </si>
  <si>
    <t>Mẫu số: Q-02d</t>
  </si>
  <si>
    <t>Mẫu số: Q-03d</t>
  </si>
  <si>
    <r>
      <t xml:space="preserve">                    </t>
    </r>
    <r>
      <rPr>
        <b/>
        <u val="single"/>
        <sz val="10"/>
        <rFont val="Arial"/>
        <family val="2"/>
      </rPr>
      <t>Tel: 077.3862125        Fax: 077.3867517</t>
    </r>
  </si>
  <si>
    <t>GIÁM ĐỐC</t>
  </si>
  <si>
    <t xml:space="preserve">              LẬP BẢNG</t>
  </si>
  <si>
    <t>KẾ TOÁN TRƯỞNG</t>
  </si>
  <si>
    <t xml:space="preserve">       NGUYỄN THÙY LINH</t>
  </si>
  <si>
    <t>LÂM NHỰT MINH</t>
  </si>
  <si>
    <t>NGUYỄN HÙNG DŨNG</t>
  </si>
  <si>
    <r>
      <t xml:space="preserve">                    </t>
    </r>
    <r>
      <rPr>
        <b/>
        <u val="single"/>
        <sz val="9"/>
        <rFont val="Arial"/>
        <family val="2"/>
      </rPr>
      <t>Tel: 077.3862125        Fax: 077.3867517</t>
    </r>
  </si>
  <si>
    <t xml:space="preserve">       LẬP BẢNG                                               KẾ TOÁN TRƯỞNG</t>
  </si>
  <si>
    <t>NGUYỄN THÙY LINH                                        LÂM NHỰT MINH</t>
  </si>
  <si>
    <t xml:space="preserve">        GIÁM ĐỐC</t>
  </si>
  <si>
    <t xml:space="preserve">            GIÁM ĐỐC</t>
  </si>
  <si>
    <t xml:space="preserve">     NGUYỄN HÙNG DŨNG</t>
  </si>
  <si>
    <t xml:space="preserve"> </t>
  </si>
  <si>
    <t>VII.34</t>
  </si>
  <si>
    <t>Địa chỉ: Lô E16 số 30-31-32 đường 3/2, P.Vĩnh Lạc, Tp. Rạch Giá, tỉnh Kiên Giang</t>
  </si>
  <si>
    <t>Quý 01 năm tài chính 2014</t>
  </si>
  <si>
    <t>DN - BẢNG CÂN ĐỐI KẾ TOÁN QUÍ 01/2014</t>
  </si>
  <si>
    <t>Quý  01  năm tài chính 2014</t>
  </si>
  <si>
    <t>DN - BÁO CÁO KẾT QUẢ KINH DOANH - QUÝ I/2014</t>
  </si>
  <si>
    <t>DN - BÁO CÁO LƯU CHUYỂN TIỀN TỆ - PPTT - QUÝ I/2014</t>
  </si>
  <si>
    <t xml:space="preserve">      CÔNG TY CỔ PHẦN SÁCH - THIẾT BỊ TRƯỜNG HỌC KIÊN GIANG</t>
  </si>
  <si>
    <t xml:space="preserve">       CÔNG TY CỔ PHẦN SÁCH - THIẾT BỊ TRƯỜNG HỌC KIÊN GIANG</t>
  </si>
  <si>
    <t xml:space="preserve">        CÔNG TY CỔ PHẦN SÁCH - THIẾT BỊ TRƯỜNG HỌC KIÊN GIANG</t>
  </si>
  <si>
    <t>TP. Rạch Giá, ngày  21 tháng 04 năm 2014</t>
  </si>
  <si>
    <t>COÂNG TYCOÅ PHAÀN SAÙCH THIEÁT BÒ TRÖÔØNG HOÏC KIEÂN GIANG</t>
  </si>
  <si>
    <t>Ñòa chæ: Loâ E16 soá 30-31-32 ñöôøng 3/2, phöôøng Vónh Laïc, Tp. Raïch Giaù, Kieân Giang</t>
  </si>
  <si>
    <t>THUYEÁT MINH BAÙO CAÙO TAØI CHÍNH</t>
  </si>
  <si>
    <t>QUÍ 1 NAÊM 2014</t>
  </si>
  <si>
    <t>.</t>
  </si>
  <si>
    <t>I- Ñaëc ñieåm hoaït ñoäng cuûa doanh nghieäp:</t>
  </si>
  <si>
    <r>
      <t xml:space="preserve">   </t>
    </r>
    <r>
      <rPr>
        <b/>
        <sz val="12"/>
        <rFont val="VNI-Times"/>
        <family val="0"/>
      </rPr>
      <t>1- Hình thöùc sôû höõu voán</t>
    </r>
    <r>
      <rPr>
        <sz val="12"/>
        <rFont val="VNI-Times"/>
        <family val="0"/>
      </rPr>
      <t xml:space="preserve"> :  Coâng ty coå phaàn.</t>
    </r>
  </si>
  <si>
    <r>
      <t xml:space="preserve">   </t>
    </r>
    <r>
      <rPr>
        <b/>
        <sz val="12"/>
        <rFont val="VNI-Times"/>
        <family val="0"/>
      </rPr>
      <t>2- Lónh vöïc kinh doanh :</t>
    </r>
    <r>
      <rPr>
        <sz val="12"/>
        <rFont val="VNI-Times"/>
        <family val="0"/>
      </rPr>
      <t xml:space="preserve"> Cöa, xeû, baøo goã vaø baûo quaûn goã (1610). Saûn xuaát saûn phaåm khaùc töø goã; saûn</t>
    </r>
  </si>
  <si>
    <t xml:space="preserve"> xuaát saûn phaåm töø tre, nöùa, roâm, raï vaø vaät lieäu teát beän (1629). Saûn xuaát giaáy nhaên, bìa nhaên, bao bì töø</t>
  </si>
  <si>
    <t xml:space="preserve"> giaáy vaø bìa (1702).  Saûn xuaát caùc saûn phaåm khaùc töø giaáy vaø bìa (17090).  In aán (18110). Dòch vuï lieân</t>
  </si>
  <si>
    <t xml:space="preserve"> quan ñeán in (18120). Baùn buoân vali, caëp, tuùi, ví, haøng da vaø giaû da khaùc (46491). Baùn buoân nöôùc hoa,</t>
  </si>
  <si>
    <t>haøng myõ phaåm vaø cheá phaåm veä sinh (46493). Baùn buoân haøng goám, söù, thuûy tinh (46494). Baùn buoân ñoà</t>
  </si>
  <si>
    <t>ñieän gia duïng, ñeøn vaø boä ñeøn ñieän (46495). Baùn buoân giöôøng, tuû, baøn, gheá vaø ñoà duøng noäi thaát töông töï</t>
  </si>
  <si>
    <t>(46496). Baùn  buoân saùch , baùo, taïp chí , vaên phoøng phaåm (46497) . Baùn buoân duïng cuï theå duïc , theå thao</t>
  </si>
  <si>
    <t>(46498). Baùn buoân ñoà duøng khaùc cho gia ñình (46499). Baùn buoân maùy vi tính, thieát bò ngoaïi vi vaø phaàn</t>
  </si>
  <si>
    <t>meàm (46510). Baùn buoân thieát bò vaø linh kieän ñieän töû, vieãn thoâng (46520). Baùn buoân maùy moùc, thieát bò</t>
  </si>
  <si>
    <t>ñieän,vaät lieäu ñieän(maùy phaùt ñieän,ñoäng cô ñieän, daây ñieän vaø thieát bò khaùc duøng trong maïch ñieän)(46592).</t>
  </si>
  <si>
    <t>Baùn buoân maùy moùc, thieát bò vaø phuï tuøng maùy vaên phoøng (tröø maùy vi tính vaø thieát bò ngoaïi vi) (46594).</t>
  </si>
  <si>
    <t>Baùn buoân maùy moùc, thieát bò vaø phuï tuøng maùy khaùc (46599). Baùn buoân hoùa chaát khaùc (tröø loaïi söû duïng</t>
  </si>
  <si>
    <t>trong noâng nghieäp) (46692). Baùn buoân chuyeân doanh khaùc coøn laïi (46699). Baùn leû khaùc trong caùc cöûa</t>
  </si>
  <si>
    <t>haøng kinh doanh toång hôïp (4719). Baùn leû löông thöïc (47210). Baùn leû thöïc phaåm (4722). Baùn leû ñoà uoáng</t>
  </si>
  <si>
    <t>(47230). Baùn leû maùy vi tính, thieát bò ngoaïi vi, phaàn meàm vaø thieát bò vieãn thoâng (4741). Baùn leû thieát bò</t>
  </si>
  <si>
    <t>nghe nhìn (47420). Baùn leû ñoà nguõ kim, sôn, kính vaø thieát bò laép ñaët khaùc trong xaây döïng (4752). Baùn leû</t>
  </si>
  <si>
    <t>ñoà ñieän gia duïng, giöôøng, tuû, baøn, gheá vaø ñoà noäi thaát töông töï, ñeøn vaø boä ñeøn ñieän, ñoà duøng gia ñình khaùc</t>
  </si>
  <si>
    <t>(4759). Baùn leû saùch, baùo, taïp chí, vaên phoøng phaåm (47610). Baùn leû baêng ñóa aâm thanh, hình aûnh (keå caû</t>
  </si>
  <si>
    <t>baêng,ñóa traéng)(47620). Baùn leû thieát bò,duïng cuï theå duïc,theå thao(47630). Baùn leû troø chôi, ñoà chôi(47640).</t>
  </si>
  <si>
    <t xml:space="preserve">Baùn leû haøng may maëc, giaày deùp, haøng da vaø giaû da (4771). Baùn leû haøng hoùa khaùc môùi (4773). Baùn leû </t>
  </si>
  <si>
    <t>theo yeâu caàu ñaët haøng qua böu ñieän hoaëc internet (47910). Baùn leû hình thöùc khaùc (47990). Xuaát baûn</t>
  </si>
  <si>
    <t>saùch (58110). Xuaát baûn baùo, taïp chí vaø caùc aán phaåm ñònh kyø (58130). Xuaát baûn phaàn meàm (58200). Laäp</t>
  </si>
  <si>
    <t>trình maùy vi tính (62010). Tö vaán maùy vi tính vaø quaûn trò heä thoáng maùy vi tính (62020). Photo, chuaån bò</t>
  </si>
  <si>
    <t>taøi lieäu (82191). Hoaït ñoäng hoã trôï vaên phoøng ñaëc bieät khaùc (82199). Söûa chöõa maùy vi tính vaø thieát bò</t>
  </si>
  <si>
    <t>ngoaïi vi (95110). Söûa chöõa thieát bò lieân laïc (95120). Ñaïi lyù internet.</t>
  </si>
  <si>
    <r>
      <t xml:space="preserve">   </t>
    </r>
    <r>
      <rPr>
        <b/>
        <sz val="12"/>
        <rFont val="VNI-Times"/>
        <family val="0"/>
      </rPr>
      <t>3- Ngaønh ngheà kinh doanh :</t>
    </r>
    <r>
      <rPr>
        <sz val="12"/>
        <rFont val="VNI-Times"/>
        <family val="0"/>
      </rPr>
      <t xml:space="preserve"> Thöông maïi, dòch vuï vaø saûn xuaát . </t>
    </r>
  </si>
  <si>
    <t>II- Kyø keá toaùn, ñôn vò tieàn teä söû duïng trong keá toaùn:</t>
  </si>
  <si>
    <t xml:space="preserve">   1- Kyø keá toaùn naêm baét ñaàu töø  01-01-2014 keát thuùc vaøo ngaøy 31-12-2014</t>
  </si>
  <si>
    <t xml:space="preserve">   2- Ñôn vò tieàn teä söû duïng trong  keá toaùn : Ñoàng Vieät nam</t>
  </si>
  <si>
    <t>III-Chuaån möïc vaø Cheá ñoä keá toaùn aùp duïng:</t>
  </si>
  <si>
    <t xml:space="preserve">   1- Cheá ñoä keá toaùn aùp duïng : Coâng ty aùp duïng cheá ñoä keá toaùn Vieät nam</t>
  </si>
  <si>
    <t xml:space="preserve">   2- Tuyeân boá veà vieäc tuaân thuû chuaån möïc keá toaùn vaø cheá ñoä keá toaùn Vieät nam</t>
  </si>
  <si>
    <t xml:space="preserve">    Coâng ty tuaân thuû chuaån möïc vaø cheá ñoä keá toaùn Vòeât nam ñeå soaïn thaûo vaø trình baøy caùc baùo caùo taøi</t>
  </si>
  <si>
    <t xml:space="preserve">    chính cho nieân ñoä keát thuùc vaøo ngaøy 31 thaùng 03 naêm 2014.</t>
  </si>
  <si>
    <t xml:space="preserve">   3- Hình thöùc keá toaùn aùp duïng : Nhaät kyù soå caùi</t>
  </si>
  <si>
    <t>IV - Caùc chính saùch keá toaùn aùp duïng:</t>
  </si>
  <si>
    <t xml:space="preserve">    1- Nguyeân taéc xaùc ñònh caùc khoaûn tieàn :</t>
  </si>
  <si>
    <t xml:space="preserve">       -Tieàn maët caên cöù vaøo soå quyõ cuûa keá toaùn vaø bieân baûn kieåm quyõ vaøo thôøi ñieåm khoùa soå 31/03/2014</t>
  </si>
  <si>
    <t xml:space="preserve">       -Tieàn gôûi ngaân haøng caên cöù vaøo soå quyõ cuûa keá toaùn vaø baûng ñoái chiếu soá dö cuûa ngaân haøng vaøo</t>
  </si>
  <si>
    <t xml:space="preserve">         ngaøy 31/03/2014</t>
  </si>
  <si>
    <t xml:space="preserve">    2- Chính saùch keá toaùn ñoái vôùi haøng toàn kho :</t>
  </si>
  <si>
    <t xml:space="preserve">     -Nguyeân taéc ghi nhaän haøng toàn kho : Haøng toàn kho ñöôïc haïch toaùn theo giaù thaáp hôn giöõa giaù goác</t>
  </si>
  <si>
    <t xml:space="preserve">   vaø giaù trò thuaàn coù theå thöïc hieän ñöôïc. Giaù goác bao goàm chi phí mua vaø caùc chi phí lieân quan tröïc </t>
  </si>
  <si>
    <t xml:space="preserve">  tieáp khaùc phaùt sinh ñeå coù ñöôïc haøng toàn kho ôû ñòa ñieåm vaø traïng thaùi hieän taïi. Giaù trò thuaàn coù theå </t>
  </si>
  <si>
    <t xml:space="preserve">  thöïc hieän ñöôïc laø giaù baùn öôùc tính cuûa haøng toàn kho trong kyø saûn xuaát kinh doanh bình thöôøng tröø  </t>
  </si>
  <si>
    <t xml:space="preserve"> chi phí öôùc tính ñeå hoaøn thaønh saûn phaåm vaø chi phí öôùc tính caàn thieát cho vieäc tieâu thuï chuùng .</t>
  </si>
  <si>
    <t xml:space="preserve">     - Phöông phaùp tính giaù trò haøng toàn kho cuoái kyø : Ñöôïc tính treân giaù bìa ( hoaëc giaù baùn ) tröø</t>
  </si>
  <si>
    <t xml:space="preserve">    khoaûn chieát khaáu treân giaù bìa ( hoaëc giaù baùn )</t>
  </si>
  <si>
    <t xml:space="preserve">     - Phöông phaùp haïch toaùn haøng toàn kho : Kieåm keâ ñònh kyø</t>
  </si>
  <si>
    <t xml:space="preserve">    -Phöông phaùp laäp döï phoøng giaûm giaù haøng toàn kho : Caên cöù vaøo keát quaû kieåm keâ cuoái kyø xaùc ñònh </t>
  </si>
  <si>
    <t>haøng hoùa keùm, maát chaát löôïng, chaääm luaân chuyeån hoaëêc do nhaø nöôùc quy ñònh ( thay saùch giaùo khoa )</t>
  </si>
  <si>
    <t xml:space="preserve">    3-Nguyeân taéc ghi nhaän vaø khaáu hao taøi saûn coá ñònh vaø baát ñoäng saûn ñaàu tö :</t>
  </si>
  <si>
    <t xml:space="preserve">      -Nguyeân taéc ghi nhaän TSCÑ ( höõu hình, voâ hình, thueâ taøi chính).</t>
  </si>
  <si>
    <t xml:space="preserve">   Taøi saûn coá ñònh ñöôïc xaùc ñònh giaù trò ban ñaàu theo nguyeân giaù. Nguyeân giaù laø toaøn boä caùc chi phí </t>
  </si>
  <si>
    <t xml:space="preserve">   maø doanh nghieäp boû ra ñeå coù ñöôïc taøi saûn coá ñònh tính ñeán thôøi ñieåm ñöa taøi saûn ñoù vaøo traïng thaùi</t>
  </si>
  <si>
    <t xml:space="preserve">   suû duïng .</t>
  </si>
  <si>
    <t xml:space="preserve">      - Phöông phaùp khaáu hao  TSCÑ ( höõu hình, voâ hình, thueâ taøi chính)</t>
  </si>
  <si>
    <t xml:space="preserve">     - Nguyeân giaù TSCÑ ñöôïc khaáu hao theo phöông phaùp ñöôøng thaúng trong suoát thôøi gian höõu duïng </t>
  </si>
  <si>
    <t xml:space="preserve">       döï tính cuûa taøi saûn. Thôøi gian khaáu hao öôùc tính cho moät nhoùm taøi saûn nhö sau :</t>
  </si>
  <si>
    <t xml:space="preserve">     -Nhaø cöûa,vaät kieán truùc  4- 25  naêm ;  - Maùy moùc thieát bò  3- 8  naêm-Phöông tieän vaän taûi  6-8  naêm</t>
  </si>
  <si>
    <t xml:space="preserve">     -Thieát bò quaûn lyù  3-4  naêm ;   -Phaàn meàm quaûn lyù nhaø saùch  3 naêm .</t>
  </si>
  <si>
    <t xml:space="preserve">    4-Nguyeân taéc ghi nhaän vaø khaáu hao baát ñoäng saûn ñaàu tö :</t>
  </si>
  <si>
    <t xml:space="preserve">    5-Nguyeân taéc ghi nhaän caùc khoaûn ñaàu tö taøi chính</t>
  </si>
  <si>
    <t xml:space="preserve">    6-Nguyeân taéc ghi nhaän vaø voán hoùa caùc khoaûn chi phí ñi vay</t>
  </si>
  <si>
    <t xml:space="preserve">    7-Nguyeân taéc ghi nhaän vaø voán hoùa caùc khoaûn chi phí khaùc</t>
  </si>
  <si>
    <t xml:space="preserve">    8-Nguyeân taéc ghi nhaän chi phí phaûi traû</t>
  </si>
  <si>
    <t xml:space="preserve">     Chi phí phaûi traû cuoái kyø goàm caùc khoaûn chieát khaáu thöông maïi cho ngöôøi mua , chieát khaáu thanh</t>
  </si>
  <si>
    <t xml:space="preserve">   toaùn ñöôïc trích theo keá hoaïch, khoaûn hao huït, maát maùt ñöôïc trích theo quy cheá .</t>
  </si>
  <si>
    <t xml:space="preserve">  9- Nguyeân taéc vaø phöông phaùp ghi nhaän caùc khoaûn döï phoøng phaûi traû .</t>
  </si>
  <si>
    <r>
      <t xml:space="preserve">      Quyõ döï phoøng trôï caáp maát vieäc laøm: thực hiện theo </t>
    </r>
    <r>
      <rPr>
        <sz val="12"/>
        <rFont val="Times New Roman"/>
        <family val="1"/>
      </rPr>
      <t xml:space="preserve">Thông tư số 180/2012/TT-BTC ngày 24/10/2012 </t>
    </r>
  </si>
  <si>
    <t xml:space="preserve">  của Bộ Tài chính.</t>
  </si>
  <si>
    <t xml:space="preserve">      Quyõ khen thöôûng, phuùc lôïi laàn löôït trích theo tyû leä 10% vaø 3% treân lôïi nhuaän sau thueá ñöôïc xem laø </t>
  </si>
  <si>
    <t xml:space="preserve">  khoaûn phaûi traû (theo Thoâng tö 244/2009/TT-BTC ngaøy 31/12/2009 cuûa Boä Taøi Chính).</t>
  </si>
  <si>
    <t xml:space="preserve">  10- Nguyeân taéc ghi nhaän voán chuû sôû höõu :</t>
  </si>
  <si>
    <t xml:space="preserve">    + Vèn ®Çu t­ cña  chñ së h÷u ®­îc ghi nhËn theo sè vèn thùc gãp cña chñ sì h÷u.</t>
  </si>
  <si>
    <t xml:space="preserve">    + ThÆng d­ vèn cæ phÇn lµ phÇn chªnh lÖch lín h¬n gi÷a gi¸ b¸n cæ phiÕu vµ mÖnh gi¸ cæ phiÕu. Trong </t>
  </si>
  <si>
    <t xml:space="preserve">  t­¬ng lai nã sÏ ®­îc chia cho cæ ®«ng cña c«ng ty b»ng c¸ch ph¸t hµnh cæ phiÕu th­ëng cho cæ ®«ng víi </t>
  </si>
  <si>
    <t xml:space="preserve">  mét tû lÖ nhÊt ®Þnh.</t>
  </si>
  <si>
    <t xml:space="preserve">    + Vèn kh¸c cña chñ së h÷u lµ Quü dù phßng tµi chÝnh ®­îc trÝch 5% trªn lîi nhuËn sau thuÕ.</t>
  </si>
  <si>
    <t xml:space="preserve">  11- Nguyeân taéc vaø phöông phaùp ghi nhaän doanh thu :</t>
  </si>
  <si>
    <t xml:space="preserve">    Doanh thu ñöôïc xaùc ñònh theo giaù trò hôïp lyù cuûa caùc khoaûn ñaõ thu hoaëc seõ thu ñöôïc. Trong haàu heát</t>
  </si>
  <si>
    <t xml:space="preserve">   caùc tröôøng hôïp doanh thu ñöôc ghi nhaän khi chuyeån giao cho ngöôøi mua phaàn lôùn ruûi ro vaø lôïi ích </t>
  </si>
  <si>
    <t xml:space="preserve">  kinh teá gaén lieàn vôùi quyeàn sôû höõu haøng hoùa .</t>
  </si>
  <si>
    <t xml:space="preserve">    Doanh thu hoaït ñoäng taøi chính bao goàm caùc khoaûn chieát khaáu thanh toaùn ñöôïc nhaän töø caùc hôïp ñoàng,</t>
  </si>
  <si>
    <t xml:space="preserve">  laõi baùn haøng traû chaäm, laõi tieàn gôûi vaø caùc khoûan ñaàu tö taøi chính khaùc ( neáu coù ) .</t>
  </si>
  <si>
    <t xml:space="preserve">  12- Nguyeân taéc vaø phöông phaùp ghi nhaän chi phí taøi chính .</t>
  </si>
  <si>
    <t xml:space="preserve">     Chi phí taøi chính ñöôïc trích theo keá hoaïch ñoái vôùi khoaûn doanh thu veà chieát khaáu thanh toaùn, theo</t>
  </si>
  <si>
    <t xml:space="preserve">  hôïp ñoàng ñoái vôùi laõi baùn haøng traû chaäm vaø caùc khoaûn khaùc theo qui ñònh .</t>
  </si>
  <si>
    <t xml:space="preserve">  13- Nguyeân taéc vaø phöông phaùp ghi nhaän chi phí thueá thu nhaäp doanh nghieäp hieän haønh, chi phí </t>
  </si>
  <si>
    <t xml:space="preserve">  thueá thu nhaäp doanh nghieäp hoaõn laïi .</t>
  </si>
  <si>
    <t xml:space="preserve">        Chi phÝ thuÕ thu nhËp doanh nghiÖp hiÖn hµnh ®­îc x¸c ®Þnh trªn c¬ së thu nhËp chÞu thuÕ vµ thuÕ suÊt</t>
  </si>
  <si>
    <t xml:space="preserve">  thuÕ thu nhËp doanh nghiÖp trong n¨m hiÖn hµnh.</t>
  </si>
  <si>
    <t xml:space="preserve">  14- Caùc nghieäp vuï döï phoøng ruûi ro hoái ñoaùi .</t>
  </si>
  <si>
    <t xml:space="preserve">  15- Caùc nguyeân taéc vaø phöông phaùp keá toaùn khaùc</t>
  </si>
  <si>
    <t xml:space="preserve">     V- Thoâng tin boå sung cho caùc khoaûn muïc trình baøy trong Baûng caân ñoái keá toaùn vaø Baùo caùo keát</t>
  </si>
  <si>
    <t xml:space="preserve">          quaû hoaït ñoäng kinh doanh :</t>
  </si>
  <si>
    <t xml:space="preserve">  1- Tieàn </t>
  </si>
  <si>
    <t>Cuoái kyø</t>
  </si>
  <si>
    <t>Ñaàu kyø</t>
  </si>
  <si>
    <t xml:space="preserve">       - Tieàn maët</t>
  </si>
  <si>
    <t xml:space="preserve">       - Tieàn gôûi ngaân haøng</t>
  </si>
  <si>
    <t xml:space="preserve">       - Tieàn ñang chuyeån</t>
  </si>
  <si>
    <t>Coäng</t>
  </si>
  <si>
    <t xml:space="preserve">  2- Caùc khoaûn ñaàu tö taøi chính ngaén haïn</t>
  </si>
  <si>
    <t xml:space="preserve">       - Chöùng khoaùn ñaàu tö ngaén haïn</t>
  </si>
  <si>
    <t xml:space="preserve">       - Ñaàu tö ngaén haïn khaùc</t>
  </si>
  <si>
    <t xml:space="preserve">       - Döï phoøng giaûm gia ùñaàu tö ngaén haïn </t>
  </si>
  <si>
    <t xml:space="preserve">  3- Caùc khoaûn phaûi thu ngaén haïn khaùc</t>
  </si>
  <si>
    <t xml:space="preserve">       - Phaûi thu veà coå phaàn hoùa</t>
  </si>
  <si>
    <t xml:space="preserve">       - Phaûi thu veà coå töùc vaø lôïi nhuaän ñöôïc chia</t>
  </si>
  <si>
    <t xml:space="preserve">       - Phaûi thu ngöôùi lao ñoäng</t>
  </si>
  <si>
    <t xml:space="preserve">       - Phaûi thu khaùc</t>
  </si>
  <si>
    <t xml:space="preserve">  4- Haøng toàn kho</t>
  </si>
  <si>
    <t xml:space="preserve">       - Haøng mua ñang ñi treân ñöôøng</t>
  </si>
  <si>
    <t xml:space="preserve">       - Nguyeân lieäu, vaät lieäu</t>
  </si>
  <si>
    <t xml:space="preserve">       - Coâng cuï, duïng cuï</t>
  </si>
  <si>
    <t xml:space="preserve">       - Chi phí saûn xuaát, kinh doanh dôû dang</t>
  </si>
  <si>
    <t xml:space="preserve">       - Thaønh phaåm </t>
  </si>
  <si>
    <t xml:space="preserve">       - Haøng hoùa</t>
  </si>
  <si>
    <t xml:space="preserve">       - Haøng göûi ñi baùn</t>
  </si>
  <si>
    <t xml:space="preserve">       - Haøng hoùa kho baûo thueá</t>
  </si>
  <si>
    <t xml:space="preserve">       - Haøng hoùa baát ñoäng saûn</t>
  </si>
  <si>
    <t>Coäng giaù goác haøng toàn kho</t>
  </si>
  <si>
    <t xml:space="preserve">  * Giaù trò ghi soå cuûa haøng toàn kho duøng ñeå theá chaáp,</t>
  </si>
  <si>
    <t>caàm coá ñaûm baûo caùc khoaûn nôï phaûi traû</t>
  </si>
  <si>
    <t xml:space="preserve">  * Giaù trò hoaøn nhaäp döï phoøng giaûm giaù haøng toàn kho</t>
  </si>
  <si>
    <t>trong naêm</t>
  </si>
  <si>
    <t xml:space="preserve">  * Caùc tröôøng hôïp hoaëc söï kieän daãn ñeán phaûi trích </t>
  </si>
  <si>
    <t>theâm hoaëc hoaøn nhaäp döï phoøng giaûm giaù haøng toàn kho</t>
  </si>
  <si>
    <t xml:space="preserve">  5-Thueá vaø caùc khoaûn phaûi thu nhaø nöôùc</t>
  </si>
  <si>
    <t>Cuoái naêm</t>
  </si>
  <si>
    <t>Ñaàu naêm</t>
  </si>
  <si>
    <t xml:space="preserve">    - Thueá thu nhaäp doanh nghieäp noäp thöøa( caù nhaân )</t>
  </si>
  <si>
    <t xml:space="preserve">    - Caùc khoaûn khaùc phaûi thu nhaø nöôùc</t>
  </si>
  <si>
    <t xml:space="preserve">  6- Phaûi thu daøi haïn noäi boä</t>
  </si>
  <si>
    <t xml:space="preserve">    -Cho vay daøi haïn noäi boä</t>
  </si>
  <si>
    <t xml:space="preserve">    - Phaûi thu daøi haïn noäi boä khaùc</t>
  </si>
  <si>
    <t xml:space="preserve">  7 - Phaûi thu daøi haïn khaùc</t>
  </si>
  <si>
    <t xml:space="preserve">    - Kyù quyõ, kyù cöôïc daøi haïn</t>
  </si>
  <si>
    <t xml:space="preserve">    - Caùc khoaûn tieàn nhaän uûy thaùc</t>
  </si>
  <si>
    <t xml:space="preserve">    - Cho vay khoâng coù laõi</t>
  </si>
  <si>
    <t xml:space="preserve">    - Phaûi thu daøi haïn khaùc</t>
  </si>
  <si>
    <t>8 - Taêng giaûm taøi saûn coá ñònh höõu hình</t>
  </si>
  <si>
    <t>Ñôn vò tính : Ñoàng</t>
  </si>
  <si>
    <t>TAØI SAÛN COÁ ÑÒNH HÖÕU HÌNH</t>
  </si>
  <si>
    <t>Nhaø cöûa vaät</t>
  </si>
  <si>
    <t>Maùy moùc</t>
  </si>
  <si>
    <t xml:space="preserve">Phöông tieän </t>
  </si>
  <si>
    <t>Thieát bò</t>
  </si>
  <si>
    <t>KHOAÛN MUÏC</t>
  </si>
  <si>
    <t>kieán truùc</t>
  </si>
  <si>
    <t>thieát bò</t>
  </si>
  <si>
    <t>vaän taûi</t>
  </si>
  <si>
    <t xml:space="preserve">duïng cuï </t>
  </si>
  <si>
    <t>truyeàn dẫn</t>
  </si>
  <si>
    <t>quaûn lyù</t>
  </si>
  <si>
    <t>NGUYEÂN GIAÙ TSCÑ HH</t>
  </si>
  <si>
    <t xml:space="preserve"> Soá dö ñaàu naêm</t>
  </si>
  <si>
    <t xml:space="preserve"> - Mua trong kỳ</t>
  </si>
  <si>
    <t xml:space="preserve"> -Ñaàu tö XDCB hoaøn thaønh</t>
  </si>
  <si>
    <t xml:space="preserve"> -Taêng khaùc</t>
  </si>
  <si>
    <t xml:space="preserve"> -Chuyeãn sang BÑS ñaàu tö</t>
  </si>
  <si>
    <t xml:space="preserve"> -Thanh lyù, nhöôïng baùn</t>
  </si>
  <si>
    <t xml:space="preserve"> -Giaûm khaùc</t>
  </si>
  <si>
    <t>Soá dö cuoái kỳ</t>
  </si>
  <si>
    <t>Giaù trò hao moøn lũy keá</t>
  </si>
  <si>
    <t xml:space="preserve"> -Khaáu hao trong kỳ</t>
  </si>
  <si>
    <t xml:space="preserve"> -Chuyeån sang BÑS ñaàu tö</t>
  </si>
  <si>
    <t>Giaù trò coøn laïi cuûa TSCÑ</t>
  </si>
  <si>
    <t xml:space="preserve"> -Taïi ngaøy ñaàu kỳ</t>
  </si>
  <si>
    <t xml:space="preserve"> -Taïi ngaøy cuoái kỳ</t>
  </si>
  <si>
    <t xml:space="preserve">   - Giaù trò coøn laïi cuoái naêm cuûa TSCÑ höõu hình ñaõ duøng ñeå theá chaáp, caàm coá ñaûm baûo caùc khoaûn vay:</t>
  </si>
  <si>
    <t xml:space="preserve">   - Nguyeân giaù TSCÑ cuoái kyø ñaõ khaáu hao heát nhöng vaãn coøn söû duïng : 1.309.278.666 ñoàng</t>
  </si>
  <si>
    <t xml:space="preserve">   - Nguyeân giaù TSCÑ cuoái naêm ñaõ thanh lyù : </t>
  </si>
  <si>
    <t xml:space="preserve">   - Cam keát veà vieäc mua baùn TSCÑ höõu hình coù giaù trò lôùn trong töông lai : </t>
  </si>
  <si>
    <t xml:space="preserve">   - Caùc thay ñoåi khaùc veà TSCÑ höõu hình  : Taøi saûn ñaõ khaáu hao heát chuyeån sang coâng cuï, duïng cuï.</t>
  </si>
  <si>
    <t>9 - Taêng giaûm taøi saûn coá ñònh voâ hình</t>
  </si>
  <si>
    <t>TAØI SAÛN COÁ ÑÒNH VOÂ HÌNH</t>
  </si>
  <si>
    <t>Quyeàn söû</t>
  </si>
  <si>
    <t>Quyeàn</t>
  </si>
  <si>
    <t xml:space="preserve">Lôïi theá </t>
  </si>
  <si>
    <t xml:space="preserve">Phaàn meàm </t>
  </si>
  <si>
    <t>duïng ñaât</t>
  </si>
  <si>
    <t>phaùt haønh</t>
  </si>
  <si>
    <t>thöông maïi</t>
  </si>
  <si>
    <t>maùy vi</t>
  </si>
  <si>
    <t>khi CPCT</t>
  </si>
  <si>
    <t>tính</t>
  </si>
  <si>
    <t>I -NGUYEÂN GIAÙ TSCÑ</t>
  </si>
  <si>
    <t xml:space="preserve"> -Mua trong naêm</t>
  </si>
  <si>
    <t xml:space="preserve"> -Taïo ra töø noäi boä DN</t>
  </si>
  <si>
    <t xml:space="preserve"> -Taêng do hôïp nhaát KD</t>
  </si>
  <si>
    <t xml:space="preserve"> Soá dö cuoái naêm</t>
  </si>
  <si>
    <t>Giaù trò hao moøn luûy keá</t>
  </si>
  <si>
    <t xml:space="preserve"> -Khaáu hao trong naêm</t>
  </si>
  <si>
    <t>Soá dö cuoái naêm</t>
  </si>
  <si>
    <t>Giaù trò coøn laïi cuûa TSCÑVH</t>
  </si>
  <si>
    <t xml:space="preserve"> -Taïi ngaøy ñaàu naêm</t>
  </si>
  <si>
    <t xml:space="preserve"> -Taïi ngaøy cuoái naêm</t>
  </si>
  <si>
    <t xml:space="preserve">  - Thuyeát minh soá lieäu vaø giaûi trình khaùc :</t>
  </si>
  <si>
    <t xml:space="preserve">  - Nguyeân giaù TSCÑ voâ hình cuoái naêm ñaõ khaáu hao heát nhöng vaãn coøn söû duïng : </t>
  </si>
  <si>
    <t xml:space="preserve"> 11- Chi phí xaây döïng cô baûn dôû dang</t>
  </si>
  <si>
    <t>Cuoái kỳ</t>
  </si>
  <si>
    <t>Ñaàu kỳ</t>
  </si>
  <si>
    <t xml:space="preserve">      -Toång soá chi phí xaây döïng cô baûn dôû dang</t>
  </si>
  <si>
    <t xml:space="preserve">            Trong ñoù: Nhöõng coâng trình lôùn</t>
  </si>
  <si>
    <t xml:space="preserve">                 + Coâng trình </t>
  </si>
  <si>
    <t xml:space="preserve">                 + Coâng trình</t>
  </si>
  <si>
    <t xml:space="preserve">  12- Taêng, giaûm baát ñoäng saûn ñaàu tö : </t>
  </si>
  <si>
    <t xml:space="preserve">  13- Ñaàu tö daøi haïn khaùc :</t>
  </si>
  <si>
    <t>Soá löôïng</t>
  </si>
  <si>
    <t>Giaù trò</t>
  </si>
  <si>
    <t xml:space="preserve"> a- Ñaàu tö vaøo coâng ty con</t>
  </si>
  <si>
    <t xml:space="preserve"> b- Ñaàu tö vaøo coâng ty lieân doanh, lieân keát</t>
  </si>
  <si>
    <t xml:space="preserve"> c- Ñaàu tö daøi haïn khaùc:</t>
  </si>
  <si>
    <t xml:space="preserve">    - Ñaàu tö coå phieáu</t>
  </si>
  <si>
    <t xml:space="preserve">    - Ñaàu tö traùi phieáu</t>
  </si>
  <si>
    <t xml:space="preserve">    - Ñaàu tö tín phieáu, kyø phieáu</t>
  </si>
  <si>
    <t xml:space="preserve">    - Cho vay daøi haïn</t>
  </si>
  <si>
    <t xml:space="preserve">  14- Chi phí traû tröôùc daøi haïn </t>
  </si>
  <si>
    <t xml:space="preserve">     - Chi phí traû tröôùc veà thueâ hoaït ñoäng TSCÑ</t>
  </si>
  <si>
    <t xml:space="preserve">     - Chi phí thaønh laäp doanh nghieäp</t>
  </si>
  <si>
    <t xml:space="preserve">     - Chi phí nghieân cöùu coù giaù trò lôùn</t>
  </si>
  <si>
    <t xml:space="preserve">     - Chi phí khaùc </t>
  </si>
  <si>
    <t xml:space="preserve">  15- Vay vaø nôï ngaén haïn</t>
  </si>
  <si>
    <t xml:space="preserve">     - Vay ngaén haïn</t>
  </si>
  <si>
    <t xml:space="preserve">     - Nôï daøi haïn ñeán haïn traû</t>
  </si>
  <si>
    <t xml:space="preserve"> 16- Thueá vaø caùc khoaûn phaûi noäp nhaø nöôùc</t>
  </si>
  <si>
    <t xml:space="preserve">    - Thueá GTGT</t>
  </si>
  <si>
    <t xml:space="preserve">    - Thueá Tieâu thuï ñaët bieät</t>
  </si>
  <si>
    <t xml:space="preserve">    - Thueá Xuaát, nhaäp khaåu</t>
  </si>
  <si>
    <t xml:space="preserve">    - Thueá TNDN</t>
  </si>
  <si>
    <t xml:space="preserve">    - Thueá thu nhaäp caù nhaân</t>
  </si>
  <si>
    <t xml:space="preserve">    - Thueá Taøi nguyeân</t>
  </si>
  <si>
    <t xml:space="preserve">    - Thueá nhaø ñaát vaø tieàn thueâ ñaát</t>
  </si>
  <si>
    <t xml:space="preserve">    - Caùc loaïi thueá khaùc</t>
  </si>
  <si>
    <t xml:space="preserve">    - Caùc khoaûn phí,leä phí vaø caùc khoaûn noäp khaùc</t>
  </si>
  <si>
    <t xml:space="preserve">  17- Chi phí phaûi traû</t>
  </si>
  <si>
    <t xml:space="preserve">   - Trích tröôùc CP tieàn löông theo keá hoaïch</t>
  </si>
  <si>
    <t xml:space="preserve">   - Chi phí söûa chöûa lôùn TSCÑ</t>
  </si>
  <si>
    <t xml:space="preserve">   - Chi phí trong thôøi gian ngöøng kinh doanh</t>
  </si>
  <si>
    <t xml:space="preserve">   - Caùc khoaûn chi phí khaùc</t>
  </si>
  <si>
    <t xml:space="preserve">  18- Caùc khoaûn phaûi traû ,phaûi noäp ngaén haïn khaùc</t>
  </si>
  <si>
    <t xml:space="preserve">   - Taøi saûn thöøa chôø giaûi quyeát</t>
  </si>
  <si>
    <t xml:space="preserve">   - Kinh phí coâng ñoaøn</t>
  </si>
  <si>
    <t xml:space="preserve">   - Baûo hieåm xaõ hoäi</t>
  </si>
  <si>
    <t xml:space="preserve">   - Baûo hieåm y teá</t>
  </si>
  <si>
    <t xml:space="preserve">   - Baûo hieåm thaát nghieäp</t>
  </si>
  <si>
    <t xml:space="preserve">   - Nhaän kyù quyõ , kyù cöôïc ngaén haïn</t>
  </si>
  <si>
    <t xml:space="preserve">   - Doanh thu chöa thöïc hieän</t>
  </si>
  <si>
    <t xml:space="preserve">   - Caùc khoaûn phaûi traû, phaûi noäp khaùc</t>
  </si>
  <si>
    <t xml:space="preserve">  19- Phaûi traû daøi haïn noäi boä</t>
  </si>
  <si>
    <t xml:space="preserve">    - Vay daøi haïn noäi boä </t>
  </si>
  <si>
    <t xml:space="preserve">    - Phaûi traû daøi haïn noäi boä khaùc</t>
  </si>
  <si>
    <t xml:space="preserve">  20- Vay vaø nôï daøi haïn</t>
  </si>
  <si>
    <t xml:space="preserve">   a- Vay daøi haïn</t>
  </si>
  <si>
    <t xml:space="preserve">     - Vay ngaân haøng</t>
  </si>
  <si>
    <t xml:space="preserve">     - Vay ñoái töôïng khaùc</t>
  </si>
  <si>
    <t xml:space="preserve">   b- Nôï daøi haïn</t>
  </si>
  <si>
    <t xml:space="preserve">     - Thueâ taøi chính</t>
  </si>
  <si>
    <t xml:space="preserve">     - Nôï daøi haïn khaùc</t>
  </si>
  <si>
    <t xml:space="preserve">   c- Caùc khoaûn nôï thueâ taøi chính</t>
  </si>
  <si>
    <t>Thôøi haïn</t>
  </si>
  <si>
    <t>Töø 1 naêm trôû xuoáng</t>
  </si>
  <si>
    <t>Treân 1 naêm ñeán 5 naêm</t>
  </si>
  <si>
    <t>Treân 5 naêm</t>
  </si>
  <si>
    <t xml:space="preserve">   Naêm nay</t>
  </si>
  <si>
    <t xml:space="preserve"> -Toång khoaûn TT-TT-TC</t>
  </si>
  <si>
    <t xml:space="preserve"> - Traû tieàn laõi thueâ</t>
  </si>
  <si>
    <t xml:space="preserve"> -Traû nôï goác</t>
  </si>
  <si>
    <t xml:space="preserve">   Naêm tröôùc</t>
  </si>
  <si>
    <t xml:space="preserve">  21- Taøi saûn thueá thu nhaäp hoaõn laïi vaø thueá thu  nhaäp hoaõn laïi phaûi traû</t>
  </si>
  <si>
    <t xml:space="preserve">     a- Taøi saûn thueá thu nhaäp hoaõn laïi :</t>
  </si>
  <si>
    <t xml:space="preserve"> - Taøi saûn thueá thu nhaäp hoaõn laïi lieân quan ñeán khoaûn </t>
  </si>
  <si>
    <t xml:space="preserve"> cheânh leäch taïm thôøi ñöôïc khaáu tröø</t>
  </si>
  <si>
    <t xml:space="preserve"> Loã tính thueá chöa söû duïng</t>
  </si>
  <si>
    <t xml:space="preserve"> öu ñaõi tính thueá chöa söû duïng</t>
  </si>
  <si>
    <t xml:space="preserve">  - khoaûn hoaøn nhaäp taøi saûn thueá thu nhaäp hoaõn laïi</t>
  </si>
  <si>
    <t xml:space="preserve"> ñaõ ñöôïc ghi nhaän töø nhöõng naêm tröôùc</t>
  </si>
  <si>
    <t xml:space="preserve">  Taøi saûn thueá thu nhaäp hoaõn laïi</t>
  </si>
  <si>
    <t xml:space="preserve">     b- Thueá thu nhaäp hoaõn laïi phaûi traû</t>
  </si>
  <si>
    <t xml:space="preserve">   - Thueá thu nhaäp hoaõn laïi phaûi traû phaùt sinh töø caùc</t>
  </si>
  <si>
    <t xml:space="preserve"> khoaûn cheânh leäch taïm thôøi chòu thueá</t>
  </si>
  <si>
    <t xml:space="preserve">   - Khoaûn hoaøn nhaäp thueá thu nhaäp hoaõn laïi phaûi traû</t>
  </si>
  <si>
    <t xml:space="preserve"> ñaõ ñuôïc ghi nhaän töø caùc naêm tröôùc</t>
  </si>
  <si>
    <t xml:space="preserve">    - Thueá thu nhaäp hoaõn laïi phaûi traû </t>
  </si>
  <si>
    <t xml:space="preserve">  22- Voán chuû soû höõu</t>
  </si>
  <si>
    <t xml:space="preserve">    a- Baûng ñoái chieáu bieán ñoäng cuûa voán chuû sôû höõu</t>
  </si>
  <si>
    <t>Voán ñaàu tö</t>
  </si>
  <si>
    <t>Voán khaùc</t>
  </si>
  <si>
    <t xml:space="preserve">Quyõ döï </t>
  </si>
  <si>
    <t>Quyõ ñaàu</t>
  </si>
  <si>
    <t>Lôïi nhuaän</t>
  </si>
  <si>
    <t>Khoaûn muïc</t>
  </si>
  <si>
    <t xml:space="preserve">cuûa chuû sôû </t>
  </si>
  <si>
    <t>cuûa CSH</t>
  </si>
  <si>
    <t>phoøng taøi</t>
  </si>
  <si>
    <t>tö phaùt</t>
  </si>
  <si>
    <t>chöa phaân</t>
  </si>
  <si>
    <t>höõu</t>
  </si>
  <si>
    <t>(Thaëng  dö VCP)</t>
  </si>
  <si>
    <t>chính</t>
  </si>
  <si>
    <t>trieån</t>
  </si>
  <si>
    <t>phoái</t>
  </si>
  <si>
    <t xml:space="preserve">  Soá dö ñaàu naêm tröôùc</t>
  </si>
  <si>
    <t xml:space="preserve"> - Taêng voán trong naêm tröôùc</t>
  </si>
  <si>
    <t xml:space="preserve"> - Laõi trong naêm tröôùc</t>
  </si>
  <si>
    <t xml:space="preserve"> -Giaûm voán trong naêm tröôùc</t>
  </si>
  <si>
    <t xml:space="preserve"> -Loã trong naêm tröôùc</t>
  </si>
  <si>
    <t xml:space="preserve">  Soá dö cuoái naêm tröôùc -Soá</t>
  </si>
  <si>
    <t>dö ñaàu naêm nay</t>
  </si>
  <si>
    <t xml:space="preserve"> - Taêng voán trong naêm nay</t>
  </si>
  <si>
    <t xml:space="preserve"> - Laõi trong naêm nay</t>
  </si>
  <si>
    <t xml:space="preserve"> -Giaûm voán trong naêm nay</t>
  </si>
  <si>
    <t xml:space="preserve"> -Loã trong naêm nay</t>
  </si>
  <si>
    <t>Soá dö cuoái naêm nay</t>
  </si>
  <si>
    <t xml:space="preserve">    b - Chi tieát voán ñaàu tö cuûa chuû sôû höõu</t>
  </si>
  <si>
    <t xml:space="preserve">     - Voán goùp cuûa nhaø nöôùc </t>
  </si>
  <si>
    <t xml:space="preserve">     - Voán goùp cuûa caùc ñoái töôïng khaùc</t>
  </si>
  <si>
    <t xml:space="preserve">     -  …………</t>
  </si>
  <si>
    <t xml:space="preserve">     * Giaù trò traùi phieáu ñaõ trôû thaønh coå phieáu trong naêm</t>
  </si>
  <si>
    <t xml:space="preserve">     * Soá löôïng coå phieáu quyõ </t>
  </si>
  <si>
    <t xml:space="preserve">    c- Caùc giao dòch veà voán  vôùi caùc chuû sôû höõu vaø phaân </t>
  </si>
  <si>
    <t>Naêm nay</t>
  </si>
  <si>
    <t>Naêm tröôùc</t>
  </si>
  <si>
    <t xml:space="preserve">   phoái coå töùc, chia lôïi nhuaän</t>
  </si>
  <si>
    <t xml:space="preserve">     - Voán ñaàu tö cuûa chuû sôû höõu </t>
  </si>
  <si>
    <t xml:space="preserve">       + Voán goùp ñaàu naêm</t>
  </si>
  <si>
    <t xml:space="preserve">       + Voán goùp taêng trong naêm</t>
  </si>
  <si>
    <t xml:space="preserve">       + Voán goùp giaûm trong naêm</t>
  </si>
  <si>
    <t xml:space="preserve">       + Voán goùp cuoái naêm</t>
  </si>
  <si>
    <t xml:space="preserve">     - Coå töùc, lôïi nhuaän ñaõ chia</t>
  </si>
  <si>
    <t xml:space="preserve">    d- Coå töùc </t>
  </si>
  <si>
    <t xml:space="preserve">    - Coå töùc ñaõ coâng boá sau ngaøy keát thuùc kyø keá toaùn naêm</t>
  </si>
  <si>
    <t xml:space="preserve">     + Coå töùc ñaõ coâng boá treân coå phieáu phoå thoâng</t>
  </si>
  <si>
    <t xml:space="preserve">     + Coå töùc ñaõ coâng boá treân coå phieáu öu ñaõi</t>
  </si>
  <si>
    <t xml:space="preserve">   -Coå töùc cuûa coå phieáu öu ñaõi luûy keá chöa ñöôïc ghi nhaän</t>
  </si>
  <si>
    <t xml:space="preserve">    ñ- Coå phieáu</t>
  </si>
  <si>
    <t xml:space="preserve">    - Soá luôïng coå phieáu ñaêng kyù phaùt haønh</t>
  </si>
  <si>
    <t xml:space="preserve">    - Soá löôïng coå phieáu ñaõ baùn ra coâng chuùng </t>
  </si>
  <si>
    <t xml:space="preserve">     + Coå phieáu phoå thoâng</t>
  </si>
  <si>
    <t xml:space="preserve">     + Coå phieáu öu ñaõi</t>
  </si>
  <si>
    <t xml:space="preserve">    - Soá löôïng coå phieáu ñöôïc mua laïi</t>
  </si>
  <si>
    <t xml:space="preserve">    - Soá löôïng coå phieáu ñang löu haønh</t>
  </si>
  <si>
    <t xml:space="preserve">     * Meänh giaù coå phieáu ñang löu haønh</t>
  </si>
  <si>
    <t xml:space="preserve">    e- Caùc quyõ cuûa doanh nghieäp</t>
  </si>
  <si>
    <t xml:space="preserve">      - Quyõ ñaàu tö phaùt trieån</t>
  </si>
  <si>
    <t xml:space="preserve">      - Quyõ döï phoøng taøi chính</t>
  </si>
  <si>
    <t xml:space="preserve">      - Quyõ khen thöôûng, phuùc lôïi</t>
  </si>
  <si>
    <t xml:space="preserve">      - Quyõ khaùc thuoäc voán chuû sôû höõu (quyõ trôï caáp maát vieäc)</t>
  </si>
  <si>
    <t xml:space="preserve">    * Muïc ñích trích laäp vaø söû duïng caùc quyõ cuûa doanh nghieäp</t>
  </si>
  <si>
    <t xml:space="preserve">    g- Thu nhaäp vaø chi phí, laõi hoaëc loã ñöôïc ghi nhaän tröïc tieáp vaøo voán chuû sôû höõu theo qui ñònh cuûa </t>
  </si>
  <si>
    <t xml:space="preserve">   caùc chuaån möïc keá toaùn cuï theå .</t>
  </si>
  <si>
    <t xml:space="preserve">     -</t>
  </si>
  <si>
    <t xml:space="preserve">   23-Nguoàn kinh phí</t>
  </si>
  <si>
    <t xml:space="preserve">   24- Taøi saûn thueâ ngoaøi</t>
  </si>
  <si>
    <t xml:space="preserve">  VI- Thoâng tin boå sung cho caùc khoaûn muïc trình baøy</t>
  </si>
  <si>
    <t xml:space="preserve">   trong Baùo caùo keát quaû hoaït ñoäng kinh doanh</t>
  </si>
  <si>
    <t xml:space="preserve">   25- Toång doanh thu baùn haøng vaø cung caáp dòch vuï</t>
  </si>
  <si>
    <t xml:space="preserve">      - Doanh thu baùn haøng</t>
  </si>
  <si>
    <t xml:space="preserve">      - Doanh thu cung caáp dòch vuï</t>
  </si>
  <si>
    <t xml:space="preserve">      - Doanh thu noäi boä</t>
  </si>
  <si>
    <t xml:space="preserve">   26- Caùc khoaûn giaûm tröø doanh thu</t>
  </si>
  <si>
    <t xml:space="preserve">   Trong ñoù : </t>
  </si>
  <si>
    <t xml:space="preserve">      - Chieát khaáu thöông maïi</t>
  </si>
  <si>
    <t xml:space="preserve">      - Giaûm giaù haøng baùn</t>
  </si>
  <si>
    <t xml:space="preserve">      - Haøng baùn bò traû laïi </t>
  </si>
  <si>
    <t xml:space="preserve">      - Thueá GTGT phaûi noäp ( phöông phaùp tröïc tieáp )</t>
  </si>
  <si>
    <t xml:space="preserve">      - Thueá tieâu thuï ñaëc bieät</t>
  </si>
  <si>
    <t xml:space="preserve">      - Thueá xuaát khaåu</t>
  </si>
  <si>
    <t xml:space="preserve">   27- Doanh thu thuaàn veà baùn haøng vaø cung caáp dòch </t>
  </si>
  <si>
    <r>
      <t xml:space="preserve">    </t>
    </r>
    <r>
      <rPr>
        <b/>
        <sz val="11"/>
        <rFont val="VNI-Times"/>
        <family val="0"/>
      </rPr>
      <t>vuï</t>
    </r>
    <r>
      <rPr>
        <sz val="11"/>
        <rFont val="VNI-Times"/>
        <family val="0"/>
      </rPr>
      <t xml:space="preserve"> . Trong ñoù :</t>
    </r>
  </si>
  <si>
    <t xml:space="preserve">      - Doanh thu thuaàn trao ñoåi saûn phaåm haøng hoùa</t>
  </si>
  <si>
    <t xml:space="preserve">      - Doanh thu thuaàn noäi boä</t>
  </si>
  <si>
    <t xml:space="preserve">   28- Giaù voán haøng baùn  </t>
  </si>
  <si>
    <t xml:space="preserve">      - Giaù voán cuûa haøng hoùa ñaõ baùn</t>
  </si>
  <si>
    <t xml:space="preserve">      - Giaù voán cuûa thaønh phaåm ñaõ baùn</t>
  </si>
  <si>
    <t xml:space="preserve">      - Giaù voán cuûa dòch vuï ñaõ cung caáp</t>
  </si>
  <si>
    <t xml:space="preserve">      - Giaù trò coøn laïi chi phí nhöôïng baùn, thanh lyù BÑS</t>
  </si>
  <si>
    <t xml:space="preserve">    ñaàu tö ñaõ baùn</t>
  </si>
  <si>
    <t xml:space="preserve">      - Chi phí kinh doanh Baát ñoäng saûn ñaàu tö</t>
  </si>
  <si>
    <t xml:space="preserve">      - Hao huït maát maùt haøng toàn kho</t>
  </si>
  <si>
    <t xml:space="preserve">      - Caùc khoaûn chi phí vöôït möùc bình thöôøng</t>
  </si>
  <si>
    <t xml:space="preserve">      - Döï phoøng giaûm giaù haøng toàn kho</t>
  </si>
  <si>
    <t xml:space="preserve">   29- Doanh thu hoaït ñoäng taøi chính</t>
  </si>
  <si>
    <t xml:space="preserve">      - Laõi tieàn gôûi, tieàn cho vay</t>
  </si>
  <si>
    <t xml:space="preserve">      - Laõi ñaàu tö traùi phieáu, kyø phieáu, tín phieáu</t>
  </si>
  <si>
    <t xml:space="preserve">      - Coå töùc, lôïi nhuaän ñöôïc chia</t>
  </si>
  <si>
    <t xml:space="preserve">      - Laõi baùn ngoaïi teä</t>
  </si>
  <si>
    <t xml:space="preserve">      - Laõi cheânh leäch tyû giaù ñaõ thöïc hieän</t>
  </si>
  <si>
    <t xml:space="preserve">      - Laõi cheânh leäch tyû giaù chöa thöïc hieän</t>
  </si>
  <si>
    <t xml:space="preserve">      - Laõi baùn haøng traû chaäm</t>
  </si>
  <si>
    <t xml:space="preserve">      - Doanh thu hoaït ñoäng taøi chính khaùc</t>
  </si>
  <si>
    <t xml:space="preserve">    30- Chi phí taøi chính</t>
  </si>
  <si>
    <t xml:space="preserve">      - Laõi tieàn vay</t>
  </si>
  <si>
    <t xml:space="preserve">      - Chieát khaáu thanh toùan, laõi baùn haøng traû chaäm</t>
  </si>
  <si>
    <t xml:space="preserve">      - Loã do thanh lyù caùc khoaûn ñaàu tö ngaén haïn ,daøi haïn</t>
  </si>
  <si>
    <t xml:space="preserve">      - Loã baùn ngoaïi teä</t>
  </si>
  <si>
    <t xml:space="preserve">      - Loã cheânh leäch tyû giaù ñaõ thöïc hieän</t>
  </si>
  <si>
    <t xml:space="preserve">      - Loã cheânh leäch tyû giaù chöa thöïc hieän</t>
  </si>
  <si>
    <t xml:space="preserve">     - Döïï phoøng giaûm giaùù caùc khoaûn ñaàu tö ngaén haïn, daøi haïn</t>
  </si>
  <si>
    <t xml:space="preserve">      - Chi phí taøi chính khaùc</t>
  </si>
  <si>
    <t xml:space="preserve">    31- Chi phí thueá thu nhaäp doanh nghieäp hieän haønh</t>
  </si>
  <si>
    <t xml:space="preserve">      - Chi phí thueá thu nhaäp doanh nghieäp tính treân thu</t>
  </si>
  <si>
    <t xml:space="preserve">    nhaäp chòu thueá naêm hieän haønh</t>
  </si>
  <si>
    <t xml:space="preserve">     - Ñieàu chænh thueá thu nhaäp DN cuûa caùc naêm tröôùc</t>
  </si>
  <si>
    <t xml:space="preserve">    vaøo chi phí thueá thu nhaäp hieän haønh naêm nay</t>
  </si>
  <si>
    <t xml:space="preserve">     - Toång chi phí thueá thu nhaäp DN hieän haønh naêm nay</t>
  </si>
  <si>
    <t xml:space="preserve">    32- Chi phí thueá thu nhaäp doanh nghieäp hoaõn laïi</t>
  </si>
  <si>
    <t xml:space="preserve">      - Chi phí thueá thu nhaäp DN hoaõn laïi phaùt sinh töø </t>
  </si>
  <si>
    <t xml:space="preserve">   caùc khoaûn cheânh leäch taïm thôøi phaûi chòu thueá</t>
  </si>
  <si>
    <t xml:space="preserve">   vieäc hoaøn nhaäp taøi saûn thueá thu nhaäp hoaõn laïi</t>
  </si>
  <si>
    <t xml:space="preserve">      - Thu nhaäp thueá thu nhaäp DN hoaõn laïi phaùt sinh töø </t>
  </si>
  <si>
    <t xml:space="preserve">   caùc khoaûn cheânh leäch taïm thôøi ñöôïc khaáu tröø</t>
  </si>
  <si>
    <t xml:space="preserve">   caùc khoaûn Loã tính thueá vaø öu ñaõi thueá chöa söû duïng</t>
  </si>
  <si>
    <t xml:space="preserve">   vieäc hoaøn nhaäp thueá thu nhaäp hoaõn laïi phaûi traû</t>
  </si>
  <si>
    <t xml:space="preserve">     - Toång chi phí thueá thu nhaäp DN hoaõn laïi</t>
  </si>
  <si>
    <t xml:space="preserve">    33- Chi phi saûn xuaát kinh doanh theo yeáu toá</t>
  </si>
  <si>
    <t xml:space="preserve">   VII- Thoâng tin boå sung cho caùc khoaûn muïc trình baøy trong Baùo caùo löu chuyeån tieàn teä</t>
  </si>
  <si>
    <t xml:space="preserve">    34- Caùc giao dòch khoâng baèng tieàn aûnh höôûng ñeán Baùo caùo löu chuyeån tieàn teä vaø caùc khoaûn tieàn </t>
  </si>
  <si>
    <t xml:space="preserve">    do doanh nghieäp naém giöõ nhöng khoâng ñöôïc söû duïng </t>
  </si>
  <si>
    <t xml:space="preserve">   VIII- Nhöõng thoâng tin khaùc</t>
  </si>
  <si>
    <t xml:space="preserve">     * Toång lôïi nhuaän chöa phaân phoái ñeán ngaøy 31/03/2014 laø 5.477.542.920 ñoàng.</t>
  </si>
  <si>
    <t xml:space="preserve">     * Trong quí trích theâm döï phoøng giaûm giaù haøng toàn kho laø 74.799.452 ñoàng. Toång döï phoøng giaûm </t>
  </si>
  <si>
    <t xml:space="preserve">  gia ùhaøng toàn kho ñeán cuoái quí 1/2014 laø 168.497.455 ñoàng.</t>
  </si>
  <si>
    <t xml:space="preserve">     * Trong quí ñöa vaøo thu nhaäp khaùc soá tieàn 155.571.882 ñoàng töø vieäc giaûm quyõ löông naêm 2013 cuûa</t>
  </si>
  <si>
    <t>HÑQT vaø Giaùm ñoác.</t>
  </si>
  <si>
    <t xml:space="preserve">           Laäp ngaøy 21 thaùng 04 naêm 2014</t>
  </si>
  <si>
    <t>Ngöôøi laäp bieåu</t>
  </si>
  <si>
    <t>Keá toaùn tröôûng</t>
  </si>
  <si>
    <t xml:space="preserve">          Giaùm Ñoác</t>
  </si>
  <si>
    <t>Nguyeãn Thuøy Linh</t>
  </si>
  <si>
    <t>Laâm Nhöït Minh</t>
  </si>
  <si>
    <t>Nguyeãn Huøng Duõng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</si>
</sst>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R&quot;\ #,##0;&quot;R&quot;\ \-#,##0"/>
    <numFmt numFmtId="173" formatCode="&quot;R&quot;\ #,##0;[Red]&quot;R&quot;\ \-#,##0"/>
    <numFmt numFmtId="174" formatCode="&quot;R&quot;\ #,##0.00;&quot;R&quot;\ \-#,##0.00"/>
    <numFmt numFmtId="175" formatCode="&quot;R&quot;\ #,##0.00;[Red]&quot;R&quot;\ \-#,##0.00"/>
    <numFmt numFmtId="176" formatCode="_ &quot;R&quot;\ * #,##0_ ;_ &quot;R&quot;\ * \-#,##0_ ;_ &quot;R&quot;\ * &quot;-&quot;_ ;_ @_ "/>
    <numFmt numFmtId="177" formatCode="_ * #,##0_ ;_ * \-#,##0_ ;_ * &quot;-&quot;_ ;_ @_ "/>
    <numFmt numFmtId="178" formatCode="_ &quot;R&quot;\ * #,##0.00_ ;_ &quot;R&quot;\ * \-#,##0.00_ ;_ &quot;R&quot;\ * &quot;-&quot;??_ ;_ @_ "/>
    <numFmt numFmtId="179" formatCode="_ * #,##0.00_ ;_ * \-#,##0.00_ ;_ * &quot;-&quot;??_ ;_ @_ "/>
    <numFmt numFmtId="180" formatCode="_(* #,##0.0_);_(* \(#,##0.0\);_(* &quot;-&quot;??_);_(@_)"/>
    <numFmt numFmtId="181" formatCode="_(* #,##0_);_(* \(#,##0\);_(* &quot;-&quot;??_);_(@_)"/>
    <numFmt numFmtId="182" formatCode="_-* #,##0_-;\-* #,##0_-;_-* &quot;-&quot;??_-;_-@_-"/>
  </numFmts>
  <fonts count="57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b/>
      <u val="single"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VNI-Times"/>
      <family val="0"/>
    </font>
    <font>
      <sz val="12"/>
      <name val="VNI-Avo"/>
      <family val="0"/>
    </font>
    <font>
      <b/>
      <u val="single"/>
      <sz val="12"/>
      <name val="VNI-Times"/>
      <family val="0"/>
    </font>
    <font>
      <sz val="12"/>
      <name val="VNI-Times"/>
      <family val="0"/>
    </font>
    <font>
      <sz val="12"/>
      <name val="Times New Roman"/>
      <family val="1"/>
    </font>
    <font>
      <sz val="12"/>
      <name val=".VnTime"/>
      <family val="2"/>
    </font>
    <font>
      <sz val="10"/>
      <name val="VNI-Times"/>
      <family val="0"/>
    </font>
    <font>
      <b/>
      <sz val="10"/>
      <name val="VNI-Times"/>
      <family val="0"/>
    </font>
    <font>
      <b/>
      <sz val="11"/>
      <name val="VNI-Times"/>
      <family val="0"/>
    </font>
    <font>
      <sz val="11"/>
      <name val="VNI-Times"/>
      <family val="0"/>
    </font>
    <font>
      <sz val="11"/>
      <name val="VNI-Avo"/>
      <family val="0"/>
    </font>
    <font>
      <b/>
      <sz val="9"/>
      <name val="VNI-Times"/>
      <family val="0"/>
    </font>
    <font>
      <b/>
      <i/>
      <sz val="12"/>
      <name val="VNI-Time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 style="dotted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 style="thin"/>
      <bottom style="dotted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dotted"/>
      <right style="thin"/>
      <top style="dotted"/>
      <bottom style="dotted"/>
    </border>
    <border>
      <left style="dotted"/>
      <right style="thin"/>
      <top style="dotted"/>
      <bottom style="thin"/>
    </border>
    <border>
      <left style="thin"/>
      <right>
        <color indexed="63"/>
      </right>
      <top style="dotted"/>
      <bottom style="dashed"/>
    </border>
    <border>
      <left>
        <color indexed="63"/>
      </left>
      <right style="thin"/>
      <top style="dotted"/>
      <bottom style="dashed"/>
    </border>
    <border>
      <left style="thin"/>
      <right style="thin"/>
      <top style="dotted"/>
      <bottom style="dash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329"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0" xfId="0" applyFont="1" applyFill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/>
    </xf>
    <xf numFmtId="0" fontId="1" fillId="0" borderId="1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1" fillId="0" borderId="12" xfId="0" applyFont="1" applyBorder="1" applyAlignment="1">
      <alignment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33" borderId="10" xfId="0" applyFont="1" applyFill="1" applyBorder="1" applyAlignment="1">
      <alignment/>
    </xf>
    <xf numFmtId="0" fontId="4" fillId="33" borderId="10" xfId="0" applyFont="1" applyFill="1" applyBorder="1" applyAlignment="1">
      <alignment horizontal="center"/>
    </xf>
    <xf numFmtId="0" fontId="4" fillId="33" borderId="12" xfId="0" applyFont="1" applyFill="1" applyBorder="1" applyAlignment="1">
      <alignment/>
    </xf>
    <xf numFmtId="0" fontId="4" fillId="33" borderId="12" xfId="0" applyFont="1" applyFill="1" applyBorder="1" applyAlignment="1">
      <alignment horizontal="center"/>
    </xf>
    <xf numFmtId="181" fontId="1" fillId="0" borderId="0" xfId="42" applyNumberFormat="1" applyFont="1" applyFill="1" applyAlignment="1">
      <alignment/>
    </xf>
    <xf numFmtId="181" fontId="4" fillId="0" borderId="11" xfId="42" applyNumberFormat="1" applyFont="1" applyFill="1" applyBorder="1" applyAlignment="1">
      <alignment horizontal="center" vertical="center" wrapText="1"/>
    </xf>
    <xf numFmtId="181" fontId="4" fillId="33" borderId="12" xfId="42" applyNumberFormat="1" applyFont="1" applyFill="1" applyBorder="1" applyAlignment="1">
      <alignment/>
    </xf>
    <xf numFmtId="181" fontId="4" fillId="0" borderId="10" xfId="42" applyNumberFormat="1" applyFont="1" applyBorder="1" applyAlignment="1">
      <alignment/>
    </xf>
    <xf numFmtId="181" fontId="0" fillId="0" borderId="10" xfId="42" applyNumberFormat="1" applyFont="1" applyBorder="1" applyAlignment="1">
      <alignment/>
    </xf>
    <xf numFmtId="181" fontId="4" fillId="0" borderId="10" xfId="42" applyNumberFormat="1" applyFont="1" applyBorder="1" applyAlignment="1">
      <alignment/>
    </xf>
    <xf numFmtId="181" fontId="4" fillId="33" borderId="10" xfId="42" applyNumberFormat="1" applyFont="1" applyFill="1" applyBorder="1" applyAlignment="1">
      <alignment/>
    </xf>
    <xf numFmtId="181" fontId="4" fillId="0" borderId="0" xfId="42" applyNumberFormat="1" applyFont="1" applyAlignment="1">
      <alignment/>
    </xf>
    <xf numFmtId="181" fontId="4" fillId="0" borderId="0" xfId="42" applyNumberFormat="1" applyFont="1" applyAlignment="1">
      <alignment/>
    </xf>
    <xf numFmtId="181" fontId="4" fillId="0" borderId="0" xfId="42" applyNumberFormat="1" applyFont="1" applyAlignment="1">
      <alignment horizontal="left"/>
    </xf>
    <xf numFmtId="181" fontId="1" fillId="0" borderId="0" xfId="42" applyNumberFormat="1" applyFont="1" applyAlignment="1">
      <alignment/>
    </xf>
    <xf numFmtId="181" fontId="1" fillId="0" borderId="11" xfId="42" applyNumberFormat="1" applyFont="1" applyFill="1" applyBorder="1" applyAlignment="1">
      <alignment horizontal="center" vertical="center" wrapText="1"/>
    </xf>
    <xf numFmtId="181" fontId="2" fillId="0" borderId="12" xfId="42" applyNumberFormat="1" applyFont="1" applyBorder="1" applyAlignment="1">
      <alignment/>
    </xf>
    <xf numFmtId="181" fontId="2" fillId="0" borderId="10" xfId="42" applyNumberFormat="1" applyFont="1" applyBorder="1" applyAlignment="1">
      <alignment/>
    </xf>
    <xf numFmtId="181" fontId="1" fillId="0" borderId="10" xfId="42" applyNumberFormat="1" applyFont="1" applyBorder="1" applyAlignment="1">
      <alignment/>
    </xf>
    <xf numFmtId="181" fontId="4" fillId="0" borderId="0" xfId="42" applyNumberFormat="1" applyFont="1" applyAlignment="1">
      <alignment horizontal="center"/>
    </xf>
    <xf numFmtId="181" fontId="1" fillId="0" borderId="12" xfId="42" applyNumberFormat="1" applyFont="1" applyBorder="1" applyAlignment="1">
      <alignment vertical="center" wrapText="1"/>
    </xf>
    <xf numFmtId="181" fontId="2" fillId="0" borderId="10" xfId="42" applyNumberFormat="1" applyFont="1" applyBorder="1" applyAlignment="1">
      <alignment vertical="center" wrapText="1"/>
    </xf>
    <xf numFmtId="181" fontId="1" fillId="0" borderId="10" xfId="42" applyNumberFormat="1" applyFont="1" applyBorder="1" applyAlignment="1">
      <alignment vertical="center" wrapText="1"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2" fillId="0" borderId="13" xfId="0" applyFont="1" applyBorder="1" applyAlignment="1">
      <alignment vertical="center" wrapText="1"/>
    </xf>
    <xf numFmtId="181" fontId="2" fillId="0" borderId="14" xfId="42" applyNumberFormat="1" applyFont="1" applyBorder="1" applyAlignment="1">
      <alignment vertical="center" wrapText="1"/>
    </xf>
    <xf numFmtId="181" fontId="1" fillId="0" borderId="15" xfId="42" applyNumberFormat="1" applyFont="1" applyBorder="1" applyAlignment="1">
      <alignment vertical="center" wrapText="1"/>
    </xf>
    <xf numFmtId="181" fontId="2" fillId="0" borderId="11" xfId="42" applyNumberFormat="1" applyFont="1" applyBorder="1" applyAlignment="1">
      <alignment vertical="center" wrapText="1"/>
    </xf>
    <xf numFmtId="181" fontId="1" fillId="0" borderId="0" xfId="42" applyNumberFormat="1" applyFont="1" applyFill="1" applyAlignment="1">
      <alignment horizontal="center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181" fontId="4" fillId="0" borderId="0" xfId="42" applyNumberFormat="1" applyFont="1" applyAlignment="1">
      <alignment horizontal="center"/>
    </xf>
    <xf numFmtId="0" fontId="4" fillId="0" borderId="0" xfId="0" applyFont="1" applyFill="1" applyBorder="1" applyAlignment="1">
      <alignment/>
    </xf>
    <xf numFmtId="181" fontId="4" fillId="0" borderId="0" xfId="42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8" fillId="0" borderId="0" xfId="0" applyFont="1" applyAlignment="1">
      <alignment/>
    </xf>
    <xf numFmtId="0" fontId="29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30" fillId="0" borderId="0" xfId="0" applyFont="1" applyAlignment="1">
      <alignment/>
    </xf>
    <xf numFmtId="0" fontId="27" fillId="0" borderId="0" xfId="0" applyFont="1" applyBorder="1" applyAlignment="1">
      <alignment/>
    </xf>
    <xf numFmtId="0" fontId="30" fillId="0" borderId="0" xfId="0" applyFont="1" applyBorder="1" applyAlignment="1">
      <alignment/>
    </xf>
    <xf numFmtId="0" fontId="30" fillId="0" borderId="0" xfId="0" applyFont="1" applyBorder="1" applyAlignment="1">
      <alignment/>
    </xf>
    <xf numFmtId="0" fontId="30" fillId="0" borderId="0" xfId="0" applyFont="1" applyAlignment="1">
      <alignment/>
    </xf>
    <xf numFmtId="0" fontId="27" fillId="0" borderId="0" xfId="0" applyFont="1" applyBorder="1" applyAlignment="1">
      <alignment/>
    </xf>
    <xf numFmtId="0" fontId="31" fillId="0" borderId="0" xfId="0" applyFont="1" applyAlignment="1">
      <alignment/>
    </xf>
    <xf numFmtId="0" fontId="32" fillId="0" borderId="0" xfId="0" applyFont="1" applyBorder="1" applyAlignment="1">
      <alignment/>
    </xf>
    <xf numFmtId="0" fontId="27" fillId="0" borderId="0" xfId="0" applyFont="1" applyAlignment="1">
      <alignment/>
    </xf>
    <xf numFmtId="0" fontId="27" fillId="0" borderId="16" xfId="0" applyFont="1" applyBorder="1" applyAlignment="1">
      <alignment horizontal="left"/>
    </xf>
    <xf numFmtId="0" fontId="30" fillId="0" borderId="17" xfId="0" applyFont="1" applyBorder="1" applyAlignment="1">
      <alignment horizontal="left"/>
    </xf>
    <xf numFmtId="0" fontId="30" fillId="0" borderId="18" xfId="0" applyFont="1" applyBorder="1" applyAlignment="1">
      <alignment horizontal="left"/>
    </xf>
    <xf numFmtId="0" fontId="27" fillId="0" borderId="19" xfId="0" applyFont="1" applyBorder="1" applyAlignment="1">
      <alignment horizontal="center"/>
    </xf>
    <xf numFmtId="0" fontId="27" fillId="0" borderId="20" xfId="0" applyFont="1" applyBorder="1" applyAlignment="1">
      <alignment horizontal="center"/>
    </xf>
    <xf numFmtId="0" fontId="27" fillId="0" borderId="11" xfId="0" applyFont="1" applyBorder="1" applyAlignment="1">
      <alignment horizontal="center"/>
    </xf>
    <xf numFmtId="0" fontId="30" fillId="0" borderId="21" xfId="0" applyFont="1" applyBorder="1" applyAlignment="1">
      <alignment horizontal="left"/>
    </xf>
    <xf numFmtId="0" fontId="30" fillId="0" borderId="0" xfId="0" applyFont="1" applyBorder="1" applyAlignment="1">
      <alignment horizontal="left"/>
    </xf>
    <xf numFmtId="0" fontId="30" fillId="0" borderId="22" xfId="0" applyFont="1" applyBorder="1" applyAlignment="1">
      <alignment horizontal="left"/>
    </xf>
    <xf numFmtId="182" fontId="33" fillId="0" borderId="23" xfId="42" applyNumberFormat="1" applyFont="1" applyBorder="1" applyAlignment="1">
      <alignment horizontal="center"/>
    </xf>
    <xf numFmtId="182" fontId="33" fillId="0" borderId="24" xfId="42" applyNumberFormat="1" applyFont="1" applyBorder="1" applyAlignment="1">
      <alignment horizontal="center"/>
    </xf>
    <xf numFmtId="182" fontId="33" fillId="0" borderId="25" xfId="42" applyNumberFormat="1" applyFont="1" applyBorder="1" applyAlignment="1">
      <alignment/>
    </xf>
    <xf numFmtId="182" fontId="33" fillId="0" borderId="26" xfId="42" applyNumberFormat="1" applyFont="1" applyBorder="1" applyAlignment="1">
      <alignment horizontal="center"/>
    </xf>
    <xf numFmtId="182" fontId="33" fillId="0" borderId="27" xfId="42" applyNumberFormat="1" applyFont="1" applyBorder="1" applyAlignment="1">
      <alignment horizontal="center"/>
    </xf>
    <xf numFmtId="182" fontId="33" fillId="0" borderId="28" xfId="42" applyNumberFormat="1" applyFont="1" applyBorder="1" applyAlignment="1">
      <alignment/>
    </xf>
    <xf numFmtId="0" fontId="27" fillId="0" borderId="21" xfId="0" applyFont="1" applyBorder="1" applyAlignment="1">
      <alignment horizontal="left"/>
    </xf>
    <xf numFmtId="0" fontId="27" fillId="0" borderId="0" xfId="0" applyFont="1" applyBorder="1" applyAlignment="1">
      <alignment horizontal="left"/>
    </xf>
    <xf numFmtId="182" fontId="34" fillId="0" borderId="26" xfId="42" applyNumberFormat="1" applyFont="1" applyBorder="1" applyAlignment="1">
      <alignment horizontal="center"/>
    </xf>
    <xf numFmtId="182" fontId="34" fillId="0" borderId="27" xfId="42" applyNumberFormat="1" applyFont="1" applyBorder="1" applyAlignment="1">
      <alignment horizontal="center"/>
    </xf>
    <xf numFmtId="182" fontId="34" fillId="0" borderId="28" xfId="42" applyNumberFormat="1" applyFont="1" applyBorder="1" applyAlignment="1">
      <alignment/>
    </xf>
    <xf numFmtId="182" fontId="34" fillId="0" borderId="29" xfId="42" applyNumberFormat="1" applyFont="1" applyBorder="1" applyAlignment="1">
      <alignment/>
    </xf>
    <xf numFmtId="182" fontId="33" fillId="0" borderId="29" xfId="42" applyNumberFormat="1" applyFont="1" applyBorder="1" applyAlignment="1">
      <alignment/>
    </xf>
    <xf numFmtId="182" fontId="33" fillId="0" borderId="30" xfId="42" applyNumberFormat="1" applyFont="1" applyBorder="1" applyAlignment="1">
      <alignment horizontal="center"/>
    </xf>
    <xf numFmtId="182" fontId="33" fillId="0" borderId="31" xfId="42" applyNumberFormat="1" applyFont="1" applyBorder="1" applyAlignment="1">
      <alignment horizontal="center"/>
    </xf>
    <xf numFmtId="0" fontId="27" fillId="0" borderId="21" xfId="0" applyFont="1" applyBorder="1" applyAlignment="1">
      <alignment horizontal="right"/>
    </xf>
    <xf numFmtId="0" fontId="27" fillId="0" borderId="0" xfId="0" applyFont="1" applyBorder="1" applyAlignment="1">
      <alignment horizontal="right"/>
    </xf>
    <xf numFmtId="0" fontId="27" fillId="0" borderId="22" xfId="0" applyFont="1" applyBorder="1" applyAlignment="1">
      <alignment horizontal="right"/>
    </xf>
    <xf numFmtId="0" fontId="30" fillId="0" borderId="32" xfId="0" applyFont="1" applyBorder="1" applyAlignment="1">
      <alignment horizontal="left"/>
    </xf>
    <xf numFmtId="0" fontId="30" fillId="0" borderId="33" xfId="0" applyFont="1" applyBorder="1" applyAlignment="1">
      <alignment horizontal="left"/>
    </xf>
    <xf numFmtId="0" fontId="30" fillId="0" borderId="34" xfId="0" applyFont="1" applyBorder="1" applyAlignment="1">
      <alignment horizontal="left"/>
    </xf>
    <xf numFmtId="182" fontId="33" fillId="0" borderId="35" xfId="42" applyNumberFormat="1" applyFont="1" applyBorder="1" applyAlignment="1">
      <alignment horizontal="center"/>
    </xf>
    <xf numFmtId="182" fontId="33" fillId="0" borderId="36" xfId="42" applyNumberFormat="1" applyFont="1" applyBorder="1" applyAlignment="1">
      <alignment horizontal="center"/>
    </xf>
    <xf numFmtId="182" fontId="34" fillId="0" borderId="37" xfId="42" applyNumberFormat="1" applyFont="1" applyBorder="1" applyAlignment="1">
      <alignment/>
    </xf>
    <xf numFmtId="182" fontId="27" fillId="0" borderId="38" xfId="42" applyNumberFormat="1" applyFont="1" applyBorder="1" applyAlignment="1">
      <alignment horizontal="center"/>
    </xf>
    <xf numFmtId="182" fontId="27" fillId="0" borderId="39" xfId="42" applyNumberFormat="1" applyFont="1" applyBorder="1" applyAlignment="1">
      <alignment horizontal="center"/>
    </xf>
    <xf numFmtId="182" fontId="27" fillId="0" borderId="40" xfId="42" applyNumberFormat="1" applyFont="1" applyBorder="1" applyAlignment="1">
      <alignment horizontal="center"/>
    </xf>
    <xf numFmtId="182" fontId="30" fillId="0" borderId="26" xfId="42" applyNumberFormat="1" applyFont="1" applyBorder="1" applyAlignment="1">
      <alignment horizontal="center"/>
    </xf>
    <xf numFmtId="182" fontId="30" fillId="0" borderId="27" xfId="42" applyNumberFormat="1" applyFont="1" applyBorder="1" applyAlignment="1">
      <alignment horizontal="center"/>
    </xf>
    <xf numFmtId="182" fontId="30" fillId="0" borderId="28" xfId="42" applyNumberFormat="1" applyFont="1" applyBorder="1" applyAlignment="1">
      <alignment/>
    </xf>
    <xf numFmtId="0" fontId="27" fillId="0" borderId="33" xfId="0" applyFont="1" applyBorder="1" applyAlignment="1">
      <alignment horizontal="left"/>
    </xf>
    <xf numFmtId="182" fontId="27" fillId="0" borderId="35" xfId="42" applyNumberFormat="1" applyFont="1" applyBorder="1" applyAlignment="1">
      <alignment horizontal="center"/>
    </xf>
    <xf numFmtId="182" fontId="27" fillId="0" borderId="36" xfId="42" applyNumberFormat="1" applyFont="1" applyBorder="1" applyAlignment="1">
      <alignment horizontal="center"/>
    </xf>
    <xf numFmtId="182" fontId="27" fillId="0" borderId="37" xfId="42" applyNumberFormat="1" applyFont="1" applyBorder="1" applyAlignment="1">
      <alignment/>
    </xf>
    <xf numFmtId="0" fontId="27" fillId="0" borderId="16" xfId="0" applyFont="1" applyBorder="1" applyAlignment="1">
      <alignment horizontal="center"/>
    </xf>
    <xf numFmtId="0" fontId="27" fillId="0" borderId="18" xfId="0" applyFont="1" applyBorder="1" applyAlignment="1">
      <alignment horizontal="center"/>
    </xf>
    <xf numFmtId="0" fontId="27" fillId="0" borderId="41" xfId="0" applyFont="1" applyBorder="1" applyAlignment="1">
      <alignment horizontal="center"/>
    </xf>
    <xf numFmtId="0" fontId="27" fillId="0" borderId="34" xfId="0" applyFont="1" applyBorder="1" applyAlignment="1">
      <alignment horizontal="left"/>
    </xf>
    <xf numFmtId="182" fontId="30" fillId="0" borderId="35" xfId="42" applyNumberFormat="1" applyFont="1" applyBorder="1" applyAlignment="1">
      <alignment horizontal="center"/>
    </xf>
    <xf numFmtId="182" fontId="30" fillId="0" borderId="36" xfId="42" applyNumberFormat="1" applyFont="1" applyBorder="1" applyAlignment="1">
      <alignment horizontal="center"/>
    </xf>
    <xf numFmtId="182" fontId="30" fillId="0" borderId="42" xfId="42" applyNumberFormat="1" applyFont="1" applyBorder="1" applyAlignment="1">
      <alignment/>
    </xf>
    <xf numFmtId="182" fontId="30" fillId="0" borderId="38" xfId="42" applyNumberFormat="1" applyFont="1" applyBorder="1" applyAlignment="1">
      <alignment horizontal="center"/>
    </xf>
    <xf numFmtId="182" fontId="30" fillId="0" borderId="39" xfId="42" applyNumberFormat="1" applyFont="1" applyBorder="1" applyAlignment="1">
      <alignment horizontal="center"/>
    </xf>
    <xf numFmtId="182" fontId="30" fillId="0" borderId="40" xfId="42" applyNumberFormat="1" applyFont="1" applyBorder="1" applyAlignment="1">
      <alignment/>
    </xf>
    <xf numFmtId="182" fontId="27" fillId="0" borderId="37" xfId="0" applyNumberFormat="1" applyFont="1" applyBorder="1" applyAlignment="1">
      <alignment/>
    </xf>
    <xf numFmtId="182" fontId="27" fillId="0" borderId="0" xfId="42" applyNumberFormat="1" applyFont="1" applyBorder="1" applyAlignment="1">
      <alignment horizontal="center"/>
    </xf>
    <xf numFmtId="182" fontId="27" fillId="0" borderId="0" xfId="0" applyNumberFormat="1" applyFont="1" applyBorder="1" applyAlignment="1">
      <alignment/>
    </xf>
    <xf numFmtId="171" fontId="30" fillId="0" borderId="0" xfId="42" applyNumberFormat="1" applyFont="1" applyAlignment="1">
      <alignment/>
    </xf>
    <xf numFmtId="0" fontId="30" fillId="0" borderId="0" xfId="0" applyFont="1" applyAlignment="1">
      <alignment horizontal="center"/>
    </xf>
    <xf numFmtId="0" fontId="27" fillId="0" borderId="43" xfId="0" applyFont="1" applyBorder="1" applyAlignment="1">
      <alignment horizontal="center"/>
    </xf>
    <xf numFmtId="0" fontId="30" fillId="0" borderId="44" xfId="0" applyFont="1" applyBorder="1" applyAlignment="1">
      <alignment/>
    </xf>
    <xf numFmtId="0" fontId="30" fillId="0" borderId="41" xfId="0" applyFont="1" applyBorder="1" applyAlignment="1">
      <alignment horizontal="center"/>
    </xf>
    <xf numFmtId="0" fontId="30" fillId="0" borderId="22" xfId="0" applyFont="1" applyBorder="1" applyAlignment="1">
      <alignment horizontal="center"/>
    </xf>
    <xf numFmtId="0" fontId="30" fillId="0" borderId="44" xfId="0" applyFont="1" applyBorder="1" applyAlignment="1">
      <alignment horizontal="center"/>
    </xf>
    <xf numFmtId="0" fontId="30" fillId="0" borderId="41" xfId="0" applyFont="1" applyBorder="1" applyAlignment="1">
      <alignment/>
    </xf>
    <xf numFmtId="0" fontId="27" fillId="0" borderId="44" xfId="0" applyFont="1" applyBorder="1" applyAlignment="1">
      <alignment horizontal="center"/>
    </xf>
    <xf numFmtId="0" fontId="27" fillId="0" borderId="42" xfId="0" applyFont="1" applyBorder="1" applyAlignment="1">
      <alignment/>
    </xf>
    <xf numFmtId="0" fontId="30" fillId="0" borderId="42" xfId="0" applyFont="1" applyBorder="1" applyAlignment="1">
      <alignment horizontal="center"/>
    </xf>
    <xf numFmtId="0" fontId="30" fillId="0" borderId="34" xfId="0" applyFont="1" applyBorder="1" applyAlignment="1">
      <alignment horizontal="center"/>
    </xf>
    <xf numFmtId="0" fontId="30" fillId="0" borderId="42" xfId="0" applyFont="1" applyBorder="1" applyAlignment="1">
      <alignment/>
    </xf>
    <xf numFmtId="0" fontId="35" fillId="0" borderId="41" xfId="0" applyFont="1" applyBorder="1" applyAlignment="1">
      <alignment/>
    </xf>
    <xf numFmtId="0" fontId="30" fillId="0" borderId="40" xfId="0" applyFont="1" applyBorder="1" applyAlignment="1">
      <alignment/>
    </xf>
    <xf numFmtId="182" fontId="27" fillId="0" borderId="40" xfId="42" applyNumberFormat="1" applyFont="1" applyBorder="1" applyAlignment="1">
      <alignment/>
    </xf>
    <xf numFmtId="0" fontId="27" fillId="0" borderId="44" xfId="0" applyFont="1" applyBorder="1" applyAlignment="1">
      <alignment/>
    </xf>
    <xf numFmtId="182" fontId="27" fillId="0" borderId="28" xfId="42" applyNumberFormat="1" applyFont="1" applyBorder="1" applyAlignment="1">
      <alignment/>
    </xf>
    <xf numFmtId="182" fontId="33" fillId="0" borderId="37" xfId="42" applyNumberFormat="1" applyFont="1" applyBorder="1" applyAlignment="1">
      <alignment/>
    </xf>
    <xf numFmtId="182" fontId="33" fillId="0" borderId="40" xfId="42" applyNumberFormat="1" applyFont="1" applyBorder="1" applyAlignment="1">
      <alignment/>
    </xf>
    <xf numFmtId="182" fontId="34" fillId="0" borderId="25" xfId="42" applyNumberFormat="1" applyFont="1" applyBorder="1" applyAlignment="1">
      <alignment/>
    </xf>
    <xf numFmtId="0" fontId="0" fillId="0" borderId="42" xfId="0" applyBorder="1" applyAlignment="1">
      <alignment/>
    </xf>
    <xf numFmtId="0" fontId="28" fillId="0" borderId="0" xfId="0" applyFont="1" applyBorder="1" applyAlignment="1">
      <alignment/>
    </xf>
    <xf numFmtId="0" fontId="27" fillId="0" borderId="16" xfId="0" applyFont="1" applyBorder="1" applyAlignment="1">
      <alignment horizontal="center"/>
    </xf>
    <xf numFmtId="0" fontId="27" fillId="0" borderId="42" xfId="0" applyFont="1" applyBorder="1" applyAlignment="1">
      <alignment horizontal="center"/>
    </xf>
    <xf numFmtId="182" fontId="34" fillId="0" borderId="40" xfId="42" applyNumberFormat="1" applyFont="1" applyBorder="1" applyAlignment="1">
      <alignment/>
    </xf>
    <xf numFmtId="182" fontId="34" fillId="0" borderId="28" xfId="0" applyNumberFormat="1" applyFont="1" applyBorder="1" applyAlignment="1">
      <alignment/>
    </xf>
    <xf numFmtId="0" fontId="30" fillId="0" borderId="37" xfId="0" applyFont="1" applyBorder="1" applyAlignment="1">
      <alignment/>
    </xf>
    <xf numFmtId="0" fontId="33" fillId="0" borderId="37" xfId="0" applyFont="1" applyBorder="1" applyAlignment="1">
      <alignment/>
    </xf>
    <xf numFmtId="0" fontId="33" fillId="0" borderId="0" xfId="0" applyFont="1" applyAlignment="1">
      <alignment/>
    </xf>
    <xf numFmtId="0" fontId="27" fillId="0" borderId="16" xfId="0" applyFont="1" applyBorder="1" applyAlignment="1">
      <alignment/>
    </xf>
    <xf numFmtId="0" fontId="30" fillId="0" borderId="17" xfId="0" applyFont="1" applyBorder="1" applyAlignment="1">
      <alignment/>
    </xf>
    <xf numFmtId="0" fontId="30" fillId="0" borderId="18" xfId="0" applyFont="1" applyBorder="1" applyAlignment="1">
      <alignment/>
    </xf>
    <xf numFmtId="0" fontId="30" fillId="0" borderId="21" xfId="0" applyFont="1" applyBorder="1" applyAlignment="1">
      <alignment/>
    </xf>
    <xf numFmtId="0" fontId="30" fillId="0" borderId="22" xfId="0" applyFont="1" applyBorder="1" applyAlignment="1">
      <alignment/>
    </xf>
    <xf numFmtId="182" fontId="34" fillId="0" borderId="23" xfId="42" applyNumberFormat="1" applyFont="1" applyBorder="1" applyAlignment="1">
      <alignment horizontal="center"/>
    </xf>
    <xf numFmtId="182" fontId="34" fillId="0" borderId="24" xfId="42" applyNumberFormat="1" applyFont="1" applyBorder="1" applyAlignment="1">
      <alignment horizontal="center"/>
    </xf>
    <xf numFmtId="182" fontId="34" fillId="0" borderId="44" xfId="42" applyNumberFormat="1" applyFont="1" applyBorder="1" applyAlignment="1">
      <alignment/>
    </xf>
    <xf numFmtId="0" fontId="30" fillId="0" borderId="28" xfId="0" applyFont="1" applyBorder="1" applyAlignment="1">
      <alignment/>
    </xf>
    <xf numFmtId="0" fontId="27" fillId="0" borderId="21" xfId="0" applyFont="1" applyBorder="1" applyAlignment="1">
      <alignment/>
    </xf>
    <xf numFmtId="0" fontId="30" fillId="0" borderId="45" xfId="0" applyFont="1" applyBorder="1" applyAlignment="1">
      <alignment/>
    </xf>
    <xf numFmtId="0" fontId="27" fillId="0" borderId="32" xfId="0" applyFont="1" applyBorder="1" applyAlignment="1">
      <alignment/>
    </xf>
    <xf numFmtId="0" fontId="30" fillId="0" borderId="33" xfId="0" applyFont="1" applyBorder="1" applyAlignment="1">
      <alignment/>
    </xf>
    <xf numFmtId="0" fontId="30" fillId="0" borderId="46" xfId="0" applyFont="1" applyBorder="1" applyAlignment="1">
      <alignment/>
    </xf>
    <xf numFmtId="0" fontId="30" fillId="0" borderId="43" xfId="0" applyFont="1" applyBorder="1" applyAlignment="1">
      <alignment/>
    </xf>
    <xf numFmtId="182" fontId="30" fillId="0" borderId="43" xfId="42" applyNumberFormat="1" applyFont="1" applyBorder="1" applyAlignment="1">
      <alignment horizontal="center"/>
    </xf>
    <xf numFmtId="182" fontId="30" fillId="0" borderId="0" xfId="42" applyNumberFormat="1" applyFont="1" applyBorder="1" applyAlignment="1">
      <alignment horizontal="center"/>
    </xf>
    <xf numFmtId="0" fontId="27" fillId="0" borderId="19" xfId="0" applyFont="1" applyBorder="1" applyAlignment="1">
      <alignment horizontal="center"/>
    </xf>
    <xf numFmtId="182" fontId="30" fillId="0" borderId="44" xfId="42" applyNumberFormat="1" applyFont="1" applyBorder="1" applyAlignment="1">
      <alignment/>
    </xf>
    <xf numFmtId="182" fontId="30" fillId="0" borderId="23" xfId="42" applyNumberFormat="1" applyFont="1" applyBorder="1" applyAlignment="1">
      <alignment/>
    </xf>
    <xf numFmtId="182" fontId="30" fillId="0" borderId="25" xfId="42" applyNumberFormat="1" applyFont="1" applyBorder="1" applyAlignment="1">
      <alignment/>
    </xf>
    <xf numFmtId="182" fontId="30" fillId="0" borderId="25" xfId="42" applyNumberFormat="1" applyFont="1" applyBorder="1" applyAlignment="1">
      <alignment/>
    </xf>
    <xf numFmtId="0" fontId="36" fillId="0" borderId="21" xfId="0" applyFont="1" applyBorder="1" applyAlignment="1">
      <alignment/>
    </xf>
    <xf numFmtId="182" fontId="30" fillId="0" borderId="26" xfId="42" applyNumberFormat="1" applyFont="1" applyBorder="1" applyAlignment="1">
      <alignment/>
    </xf>
    <xf numFmtId="182" fontId="30" fillId="0" borderId="28" xfId="42" applyNumberFormat="1" applyFont="1" applyBorder="1" applyAlignment="1">
      <alignment/>
    </xf>
    <xf numFmtId="182" fontId="34" fillId="0" borderId="26" xfId="42" applyNumberFormat="1" applyFont="1" applyBorder="1" applyAlignment="1">
      <alignment/>
    </xf>
    <xf numFmtId="182" fontId="34" fillId="0" borderId="28" xfId="42" applyNumberFormat="1" applyFont="1" applyBorder="1" applyAlignment="1">
      <alignment/>
    </xf>
    <xf numFmtId="182" fontId="33" fillId="0" borderId="26" xfId="42" applyNumberFormat="1" applyFont="1" applyBorder="1" applyAlignment="1">
      <alignment/>
    </xf>
    <xf numFmtId="182" fontId="33" fillId="0" borderId="28" xfId="42" applyNumberFormat="1" applyFont="1" applyBorder="1" applyAlignment="1">
      <alignment/>
    </xf>
    <xf numFmtId="182" fontId="33" fillId="0" borderId="26" xfId="42" applyNumberFormat="1" applyFont="1" applyBorder="1" applyAlignment="1">
      <alignment horizontal="center"/>
    </xf>
    <xf numFmtId="182" fontId="33" fillId="0" borderId="28" xfId="42" applyNumberFormat="1" applyFont="1" applyBorder="1" applyAlignment="1">
      <alignment horizontal="center"/>
    </xf>
    <xf numFmtId="0" fontId="30" fillId="0" borderId="32" xfId="0" applyFont="1" applyBorder="1" applyAlignment="1">
      <alignment/>
    </xf>
    <xf numFmtId="0" fontId="27" fillId="0" borderId="33" xfId="0" applyFont="1" applyBorder="1" applyAlignment="1">
      <alignment horizontal="right"/>
    </xf>
    <xf numFmtId="0" fontId="34" fillId="0" borderId="42" xfId="0" applyFont="1" applyBorder="1" applyAlignment="1">
      <alignment/>
    </xf>
    <xf numFmtId="182" fontId="34" fillId="0" borderId="35" xfId="42" applyNumberFormat="1" applyFont="1" applyBorder="1" applyAlignment="1">
      <alignment/>
    </xf>
    <xf numFmtId="182" fontId="34" fillId="0" borderId="37" xfId="42" applyNumberFormat="1" applyFont="1" applyBorder="1" applyAlignment="1">
      <alignment/>
    </xf>
    <xf numFmtId="0" fontId="27" fillId="0" borderId="0" xfId="0" applyFont="1" applyBorder="1" applyAlignment="1">
      <alignment horizontal="right"/>
    </xf>
    <xf numFmtId="0" fontId="34" fillId="0" borderId="22" xfId="0" applyFont="1" applyBorder="1" applyAlignment="1">
      <alignment/>
    </xf>
    <xf numFmtId="182" fontId="30" fillId="0" borderId="23" xfId="42" applyNumberFormat="1" applyFont="1" applyBorder="1" applyAlignment="1">
      <alignment horizontal="center"/>
    </xf>
    <xf numFmtId="182" fontId="30" fillId="0" borderId="24" xfId="42" applyNumberFormat="1" applyFont="1" applyBorder="1" applyAlignment="1">
      <alignment horizontal="center"/>
    </xf>
    <xf numFmtId="0" fontId="27" fillId="0" borderId="34" xfId="0" applyFont="1" applyBorder="1" applyAlignment="1">
      <alignment/>
    </xf>
    <xf numFmtId="182" fontId="34" fillId="0" borderId="35" xfId="42" applyNumberFormat="1" applyFont="1" applyBorder="1" applyAlignment="1">
      <alignment horizontal="center"/>
    </xf>
    <xf numFmtId="182" fontId="34" fillId="0" borderId="36" xfId="42" applyNumberFormat="1" applyFont="1" applyBorder="1" applyAlignment="1">
      <alignment horizontal="center"/>
    </xf>
    <xf numFmtId="0" fontId="27" fillId="0" borderId="22" xfId="0" applyFont="1" applyBorder="1" applyAlignment="1">
      <alignment/>
    </xf>
    <xf numFmtId="0" fontId="27" fillId="0" borderId="21" xfId="0" applyFont="1" applyBorder="1" applyAlignment="1">
      <alignment horizontal="center"/>
    </xf>
    <xf numFmtId="0" fontId="27" fillId="0" borderId="22" xfId="0" applyFont="1" applyBorder="1" applyAlignment="1">
      <alignment horizontal="center"/>
    </xf>
    <xf numFmtId="0" fontId="27" fillId="0" borderId="29" xfId="0" applyFont="1" applyBorder="1" applyAlignment="1">
      <alignment horizontal="center"/>
    </xf>
    <xf numFmtId="0" fontId="27" fillId="0" borderId="38" xfId="0" applyFont="1" applyBorder="1" applyAlignment="1">
      <alignment horizontal="center"/>
    </xf>
    <xf numFmtId="0" fontId="27" fillId="0" borderId="39" xfId="0" applyFont="1" applyBorder="1" applyAlignment="1">
      <alignment horizontal="center"/>
    </xf>
    <xf numFmtId="0" fontId="27" fillId="0" borderId="40" xfId="0" applyFont="1" applyBorder="1" applyAlignment="1">
      <alignment horizontal="center"/>
    </xf>
    <xf numFmtId="182" fontId="30" fillId="0" borderId="37" xfId="42" applyNumberFormat="1" applyFont="1" applyBorder="1" applyAlignment="1">
      <alignment/>
    </xf>
    <xf numFmtId="182" fontId="35" fillId="0" borderId="26" xfId="42" applyNumberFormat="1" applyFont="1" applyBorder="1" applyAlignment="1">
      <alignment horizontal="center"/>
    </xf>
    <xf numFmtId="182" fontId="35" fillId="0" borderId="27" xfId="42" applyNumberFormat="1" applyFont="1" applyBorder="1" applyAlignment="1">
      <alignment horizontal="center"/>
    </xf>
    <xf numFmtId="182" fontId="35" fillId="0" borderId="28" xfId="42" applyNumberFormat="1" applyFont="1" applyBorder="1" applyAlignment="1">
      <alignment/>
    </xf>
    <xf numFmtId="182" fontId="36" fillId="0" borderId="26" xfId="42" applyNumberFormat="1" applyFont="1" applyBorder="1" applyAlignment="1">
      <alignment horizontal="center"/>
    </xf>
    <xf numFmtId="182" fontId="36" fillId="0" borderId="27" xfId="42" applyNumberFormat="1" applyFont="1" applyBorder="1" applyAlignment="1">
      <alignment horizontal="center"/>
    </xf>
    <xf numFmtId="182" fontId="36" fillId="0" borderId="28" xfId="42" applyNumberFormat="1" applyFont="1" applyBorder="1" applyAlignment="1">
      <alignment/>
    </xf>
    <xf numFmtId="182" fontId="35" fillId="0" borderId="35" xfId="42" applyNumberFormat="1" applyFont="1" applyBorder="1" applyAlignment="1">
      <alignment horizontal="center"/>
    </xf>
    <xf numFmtId="182" fontId="35" fillId="0" borderId="36" xfId="42" applyNumberFormat="1" applyFont="1" applyBorder="1" applyAlignment="1">
      <alignment horizontal="center"/>
    </xf>
    <xf numFmtId="182" fontId="35" fillId="0" borderId="37" xfId="42" applyNumberFormat="1" applyFont="1" applyBorder="1" applyAlignment="1">
      <alignment/>
    </xf>
    <xf numFmtId="0" fontId="30" fillId="0" borderId="27" xfId="0" applyFont="1" applyBorder="1" applyAlignment="1">
      <alignment/>
    </xf>
    <xf numFmtId="0" fontId="30" fillId="0" borderId="26" xfId="0" applyFont="1" applyBorder="1" applyAlignment="1">
      <alignment/>
    </xf>
    <xf numFmtId="0" fontId="30" fillId="0" borderId="34" xfId="0" applyFont="1" applyBorder="1" applyAlignment="1">
      <alignment/>
    </xf>
    <xf numFmtId="0" fontId="27" fillId="0" borderId="21" xfId="0" applyFont="1" applyBorder="1" applyAlignment="1">
      <alignment horizontal="left"/>
    </xf>
    <xf numFmtId="0" fontId="27" fillId="0" borderId="0" xfId="0" applyFont="1" applyBorder="1" applyAlignment="1">
      <alignment horizontal="left"/>
    </xf>
    <xf numFmtId="0" fontId="27" fillId="0" borderId="22" xfId="0" applyFont="1" applyBorder="1" applyAlignment="1">
      <alignment horizontal="left"/>
    </xf>
    <xf numFmtId="0" fontId="30" fillId="0" borderId="24" xfId="0" applyFont="1" applyBorder="1" applyAlignment="1">
      <alignment/>
    </xf>
    <xf numFmtId="0" fontId="30" fillId="0" borderId="36" xfId="0" applyFont="1" applyBorder="1" applyAlignment="1">
      <alignment/>
    </xf>
    <xf numFmtId="0" fontId="30" fillId="0" borderId="0" xfId="0" applyFont="1" applyAlignment="1">
      <alignment horizontal="center"/>
    </xf>
    <xf numFmtId="0" fontId="36" fillId="0" borderId="41" xfId="0" applyFont="1" applyBorder="1" applyAlignment="1">
      <alignment/>
    </xf>
    <xf numFmtId="0" fontId="36" fillId="0" borderId="41" xfId="0" applyFont="1" applyBorder="1" applyAlignment="1">
      <alignment horizontal="center"/>
    </xf>
    <xf numFmtId="0" fontId="33" fillId="0" borderId="41" xfId="0" applyFont="1" applyBorder="1" applyAlignment="1">
      <alignment horizontal="center"/>
    </xf>
    <xf numFmtId="0" fontId="37" fillId="0" borderId="0" xfId="0" applyFont="1" applyAlignment="1">
      <alignment/>
    </xf>
    <xf numFmtId="0" fontId="36" fillId="0" borderId="44" xfId="0" applyFont="1" applyBorder="1" applyAlignment="1">
      <alignment horizontal="center"/>
    </xf>
    <xf numFmtId="0" fontId="33" fillId="0" borderId="44" xfId="0" applyFont="1" applyBorder="1" applyAlignment="1">
      <alignment horizontal="center"/>
    </xf>
    <xf numFmtId="0" fontId="36" fillId="0" borderId="42" xfId="0" applyFont="1" applyBorder="1" applyAlignment="1">
      <alignment/>
    </xf>
    <xf numFmtId="0" fontId="36" fillId="0" borderId="42" xfId="0" applyFont="1" applyBorder="1" applyAlignment="1">
      <alignment horizontal="center"/>
    </xf>
    <xf numFmtId="0" fontId="33" fillId="0" borderId="42" xfId="0" applyFont="1" applyBorder="1" applyAlignment="1">
      <alignment horizontal="center"/>
    </xf>
    <xf numFmtId="0" fontId="27" fillId="0" borderId="41" xfId="0" applyFont="1" applyBorder="1" applyAlignment="1">
      <alignment/>
    </xf>
    <xf numFmtId="182" fontId="38" fillId="0" borderId="41" xfId="42" applyNumberFormat="1" applyFont="1" applyBorder="1" applyAlignment="1">
      <alignment/>
    </xf>
    <xf numFmtId="182" fontId="33" fillId="0" borderId="26" xfId="42" applyNumberFormat="1" applyFont="1" applyBorder="1" applyAlignment="1">
      <alignment/>
    </xf>
    <xf numFmtId="182" fontId="33" fillId="0" borderId="27" xfId="42" applyNumberFormat="1" applyFont="1" applyBorder="1" applyAlignment="1">
      <alignment/>
    </xf>
    <xf numFmtId="182" fontId="38" fillId="0" borderId="26" xfId="42" applyNumberFormat="1" applyFont="1" applyBorder="1" applyAlignment="1">
      <alignment/>
    </xf>
    <xf numFmtId="182" fontId="34" fillId="0" borderId="26" xfId="42" applyNumberFormat="1" applyFont="1" applyBorder="1" applyAlignment="1">
      <alignment/>
    </xf>
    <xf numFmtId="182" fontId="38" fillId="0" borderId="42" xfId="42" applyNumberFormat="1" applyFont="1" applyBorder="1" applyAlignment="1">
      <alignment/>
    </xf>
    <xf numFmtId="182" fontId="36" fillId="0" borderId="23" xfId="42" applyNumberFormat="1" applyFont="1" applyBorder="1" applyAlignment="1">
      <alignment horizontal="center"/>
    </xf>
    <xf numFmtId="182" fontId="36" fillId="0" borderId="24" xfId="42" applyNumberFormat="1" applyFont="1" applyBorder="1" applyAlignment="1">
      <alignment horizontal="center"/>
    </xf>
    <xf numFmtId="182" fontId="36" fillId="0" borderId="44" xfId="42" applyNumberFormat="1" applyFont="1" applyBorder="1" applyAlignment="1">
      <alignment/>
    </xf>
    <xf numFmtId="182" fontId="36" fillId="0" borderId="27" xfId="42" applyNumberFormat="1" applyFont="1" applyBorder="1" applyAlignment="1">
      <alignment/>
    </xf>
    <xf numFmtId="182" fontId="35" fillId="0" borderId="27" xfId="42" applyNumberFormat="1" applyFont="1" applyBorder="1" applyAlignment="1">
      <alignment/>
    </xf>
    <xf numFmtId="182" fontId="30" fillId="0" borderId="27" xfId="42" applyNumberFormat="1" applyFont="1" applyBorder="1" applyAlignment="1">
      <alignment/>
    </xf>
    <xf numFmtId="182" fontId="30" fillId="0" borderId="30" xfId="42" applyNumberFormat="1" applyFont="1" applyBorder="1" applyAlignment="1">
      <alignment horizontal="center"/>
    </xf>
    <xf numFmtId="182" fontId="30" fillId="0" borderId="31" xfId="42" applyNumberFormat="1" applyFont="1" applyBorder="1" applyAlignment="1">
      <alignment horizontal="center"/>
    </xf>
    <xf numFmtId="182" fontId="30" fillId="0" borderId="31" xfId="42" applyNumberFormat="1" applyFont="1" applyBorder="1" applyAlignment="1">
      <alignment/>
    </xf>
    <xf numFmtId="182" fontId="30" fillId="0" borderId="36" xfId="42" applyNumberFormat="1" applyFont="1" applyBorder="1" applyAlignment="1">
      <alignment/>
    </xf>
    <xf numFmtId="0" fontId="35" fillId="0" borderId="16" xfId="0" applyFont="1" applyBorder="1" applyAlignment="1">
      <alignment/>
    </xf>
    <xf numFmtId="0" fontId="36" fillId="0" borderId="17" xfId="0" applyFont="1" applyBorder="1" applyAlignment="1">
      <alignment/>
    </xf>
    <xf numFmtId="0" fontId="36" fillId="0" borderId="18" xfId="0" applyFont="1" applyBorder="1" applyAlignment="1">
      <alignment/>
    </xf>
    <xf numFmtId="0" fontId="35" fillId="0" borderId="16" xfId="0" applyFont="1" applyBorder="1" applyAlignment="1">
      <alignment horizontal="center"/>
    </xf>
    <xf numFmtId="0" fontId="35" fillId="0" borderId="18" xfId="0" applyFont="1" applyBorder="1" applyAlignment="1">
      <alignment horizontal="center"/>
    </xf>
    <xf numFmtId="0" fontId="35" fillId="0" borderId="41" xfId="0" applyFont="1" applyBorder="1" applyAlignment="1">
      <alignment horizontal="center"/>
    </xf>
    <xf numFmtId="0" fontId="35" fillId="0" borderId="21" xfId="0" applyFont="1" applyBorder="1" applyAlignment="1">
      <alignment/>
    </xf>
    <xf numFmtId="0" fontId="36" fillId="0" borderId="0" xfId="0" applyFont="1" applyBorder="1" applyAlignment="1">
      <alignment/>
    </xf>
    <xf numFmtId="0" fontId="36" fillId="0" borderId="22" xfId="0" applyFont="1" applyBorder="1" applyAlignment="1">
      <alignment/>
    </xf>
    <xf numFmtId="0" fontId="36" fillId="0" borderId="23" xfId="0" applyFont="1" applyBorder="1" applyAlignment="1">
      <alignment horizontal="center"/>
    </xf>
    <xf numFmtId="0" fontId="36" fillId="0" borderId="24" xfId="0" applyFont="1" applyBorder="1" applyAlignment="1">
      <alignment horizontal="center"/>
    </xf>
    <xf numFmtId="0" fontId="36" fillId="0" borderId="44" xfId="0" applyFont="1" applyBorder="1" applyAlignment="1">
      <alignment/>
    </xf>
    <xf numFmtId="0" fontId="36" fillId="0" borderId="32" xfId="0" applyFont="1" applyBorder="1" applyAlignment="1">
      <alignment/>
    </xf>
    <xf numFmtId="0" fontId="36" fillId="0" borderId="33" xfId="0" applyFont="1" applyBorder="1" applyAlignment="1">
      <alignment/>
    </xf>
    <xf numFmtId="0" fontId="36" fillId="0" borderId="34" xfId="0" applyFont="1" applyBorder="1" applyAlignment="1">
      <alignment/>
    </xf>
    <xf numFmtId="182" fontId="36" fillId="0" borderId="35" xfId="42" applyNumberFormat="1" applyFont="1" applyBorder="1" applyAlignment="1">
      <alignment horizontal="center"/>
    </xf>
    <xf numFmtId="182" fontId="36" fillId="0" borderId="36" xfId="42" applyNumberFormat="1" applyFont="1" applyBorder="1" applyAlignment="1">
      <alignment horizontal="center"/>
    </xf>
    <xf numFmtId="182" fontId="36" fillId="0" borderId="36" xfId="42" applyNumberFormat="1" applyFont="1" applyBorder="1" applyAlignment="1">
      <alignment/>
    </xf>
    <xf numFmtId="0" fontId="36" fillId="0" borderId="16" xfId="0" applyFont="1" applyBorder="1" applyAlignment="1">
      <alignment/>
    </xf>
    <xf numFmtId="182" fontId="36" fillId="0" borderId="38" xfId="42" applyNumberFormat="1" applyFont="1" applyBorder="1" applyAlignment="1">
      <alignment horizontal="center"/>
    </xf>
    <xf numFmtId="182" fontId="36" fillId="0" borderId="39" xfId="42" applyNumberFormat="1" applyFont="1" applyBorder="1" applyAlignment="1">
      <alignment horizontal="center"/>
    </xf>
    <xf numFmtId="182" fontId="33" fillId="0" borderId="39" xfId="42" applyNumberFormat="1" applyFont="1" applyBorder="1" applyAlignment="1">
      <alignment/>
    </xf>
    <xf numFmtId="182" fontId="36" fillId="0" borderId="23" xfId="42" applyNumberFormat="1" applyFont="1" applyBorder="1" applyAlignment="1">
      <alignment horizontal="right"/>
    </xf>
    <xf numFmtId="182" fontId="36" fillId="0" borderId="24" xfId="42" applyNumberFormat="1" applyFont="1" applyBorder="1" applyAlignment="1">
      <alignment horizontal="right"/>
    </xf>
    <xf numFmtId="182" fontId="35" fillId="0" borderId="44" xfId="42" applyNumberFormat="1" applyFont="1" applyBorder="1" applyAlignment="1">
      <alignment/>
    </xf>
    <xf numFmtId="0" fontId="36" fillId="0" borderId="27" xfId="0" applyFont="1" applyBorder="1" applyAlignment="1">
      <alignment/>
    </xf>
    <xf numFmtId="182" fontId="36" fillId="0" borderId="31" xfId="42" applyNumberFormat="1" applyFont="1" applyBorder="1" applyAlignment="1">
      <alignment/>
    </xf>
    <xf numFmtId="0" fontId="35" fillId="0" borderId="34" xfId="0" applyFont="1" applyBorder="1" applyAlignment="1">
      <alignment/>
    </xf>
    <xf numFmtId="182" fontId="27" fillId="0" borderId="0" xfId="42" applyNumberFormat="1" applyFont="1" applyBorder="1" applyAlignment="1">
      <alignment/>
    </xf>
    <xf numFmtId="0" fontId="36" fillId="0" borderId="21" xfId="0" applyFont="1" applyBorder="1" applyAlignment="1">
      <alignment horizontal="center"/>
    </xf>
    <xf numFmtId="0" fontId="36" fillId="0" borderId="22" xfId="0" applyFont="1" applyBorder="1" applyAlignment="1">
      <alignment horizontal="center"/>
    </xf>
    <xf numFmtId="0" fontId="35" fillId="0" borderId="21" xfId="0" applyFont="1" applyBorder="1" applyAlignment="1">
      <alignment horizontal="center"/>
    </xf>
    <xf numFmtId="0" fontId="35" fillId="0" borderId="22" xfId="0" applyFont="1" applyBorder="1" applyAlignment="1">
      <alignment horizontal="center"/>
    </xf>
    <xf numFmtId="0" fontId="35" fillId="0" borderId="44" xfId="0" applyFont="1" applyBorder="1" applyAlignment="1">
      <alignment horizontal="center"/>
    </xf>
    <xf numFmtId="182" fontId="36" fillId="0" borderId="47" xfId="42" applyNumberFormat="1" applyFont="1" applyBorder="1" applyAlignment="1">
      <alignment horizontal="center"/>
    </xf>
    <xf numFmtId="182" fontId="36" fillId="0" borderId="48" xfId="42" applyNumberFormat="1" applyFont="1" applyBorder="1" applyAlignment="1">
      <alignment horizontal="center"/>
    </xf>
    <xf numFmtId="182" fontId="36" fillId="0" borderId="49" xfId="42" applyNumberFormat="1" applyFont="1" applyBorder="1" applyAlignment="1">
      <alignment/>
    </xf>
    <xf numFmtId="182" fontId="35" fillId="0" borderId="23" xfId="42" applyNumberFormat="1" applyFont="1" applyBorder="1" applyAlignment="1">
      <alignment horizontal="center"/>
    </xf>
    <xf numFmtId="182" fontId="35" fillId="0" borderId="24" xfId="42" applyNumberFormat="1" applyFont="1" applyBorder="1" applyAlignment="1">
      <alignment horizontal="center"/>
    </xf>
    <xf numFmtId="182" fontId="35" fillId="0" borderId="23" xfId="42" applyNumberFormat="1" applyFont="1" applyBorder="1" applyAlignment="1">
      <alignment/>
    </xf>
    <xf numFmtId="182" fontId="36" fillId="0" borderId="28" xfId="42" applyNumberFormat="1" applyFont="1" applyBorder="1" applyAlignment="1">
      <alignment/>
    </xf>
    <xf numFmtId="182" fontId="35" fillId="0" borderId="28" xfId="42" applyNumberFormat="1" applyFont="1" applyBorder="1" applyAlignment="1">
      <alignment/>
    </xf>
    <xf numFmtId="182" fontId="36" fillId="0" borderId="25" xfId="42" applyNumberFormat="1" applyFont="1" applyBorder="1" applyAlignment="1">
      <alignment/>
    </xf>
    <xf numFmtId="182" fontId="35" fillId="0" borderId="37" xfId="42" applyNumberFormat="1" applyFont="1" applyBorder="1" applyAlignment="1">
      <alignment/>
    </xf>
    <xf numFmtId="0" fontId="36" fillId="0" borderId="0" xfId="0" applyFont="1" applyAlignment="1">
      <alignment/>
    </xf>
    <xf numFmtId="0" fontId="35" fillId="0" borderId="0" xfId="0" applyFont="1" applyAlignment="1">
      <alignment/>
    </xf>
    <xf numFmtId="0" fontId="35" fillId="0" borderId="22" xfId="0" applyFont="1" applyBorder="1" applyAlignment="1">
      <alignment/>
    </xf>
    <xf numFmtId="182" fontId="35" fillId="0" borderId="47" xfId="42" applyNumberFormat="1" applyFont="1" applyBorder="1" applyAlignment="1">
      <alignment horizontal="center"/>
    </xf>
    <xf numFmtId="182" fontId="35" fillId="0" borderId="48" xfId="42" applyNumberFormat="1" applyFont="1" applyBorder="1" applyAlignment="1">
      <alignment horizontal="center"/>
    </xf>
    <xf numFmtId="182" fontId="35" fillId="0" borderId="49" xfId="42" applyNumberFormat="1" applyFont="1" applyBorder="1" applyAlignment="1">
      <alignment/>
    </xf>
    <xf numFmtId="182" fontId="36" fillId="0" borderId="32" xfId="42" applyNumberFormat="1" applyFont="1" applyBorder="1" applyAlignment="1">
      <alignment horizontal="center"/>
    </xf>
    <xf numFmtId="182" fontId="36" fillId="0" borderId="34" xfId="42" applyNumberFormat="1" applyFont="1" applyBorder="1" applyAlignment="1">
      <alignment horizontal="center"/>
    </xf>
    <xf numFmtId="182" fontId="36" fillId="0" borderId="42" xfId="42" applyNumberFormat="1" applyFont="1" applyBorder="1" applyAlignment="1">
      <alignment/>
    </xf>
    <xf numFmtId="182" fontId="36" fillId="0" borderId="40" xfId="42" applyNumberFormat="1" applyFont="1" applyBorder="1" applyAlignment="1">
      <alignment/>
    </xf>
    <xf numFmtId="0" fontId="35" fillId="0" borderId="33" xfId="0" applyFont="1" applyBorder="1" applyAlignment="1">
      <alignment/>
    </xf>
    <xf numFmtId="0" fontId="36" fillId="0" borderId="37" xfId="0" applyFont="1" applyBorder="1" applyAlignment="1">
      <alignment/>
    </xf>
    <xf numFmtId="0" fontId="39" fillId="0" borderId="0" xfId="0" applyFont="1" applyAlignment="1">
      <alignment horizontal="center"/>
    </xf>
    <xf numFmtId="0" fontId="27" fillId="0" borderId="0" xfId="0" applyFont="1" applyAlignment="1">
      <alignment horizontal="left"/>
    </xf>
    <xf numFmtId="0" fontId="27" fillId="0" borderId="0" xfId="0" applyFont="1" applyAlignment="1">
      <alignment/>
    </xf>
    <xf numFmtId="0" fontId="0" fillId="0" borderId="0" xfId="0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INH\BC%20quyet%20toan\2013\so%20sanh%20KQHDKD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 CDKT"/>
      <sheetName val="KQHDKD"/>
      <sheetName val="BCLCTT"/>
      <sheetName val="TMBCQ1"/>
      <sheetName val="TMBCQ2"/>
      <sheetName val="TMBCQ3"/>
      <sheetName val="TMBC NAM"/>
      <sheetName val="TMBCQ4"/>
      <sheetName val="TIEU DE"/>
      <sheetName val="KQTHQ1"/>
      <sheetName val="KQTHQ2"/>
      <sheetName val="KQTHQ3"/>
      <sheetName val="KQTH2013"/>
      <sheetName val="phan phoi loi nhuan"/>
      <sheetName val="XL4Test5"/>
      <sheetName val="Sheet1"/>
    </sheetNames>
    <sheetDataSet>
      <sheetData sheetId="6">
        <row r="172">
          <cell r="B172">
            <v>9066493801</v>
          </cell>
          <cell r="C172">
            <v>359917783</v>
          </cell>
          <cell r="D172">
            <v>1059641926</v>
          </cell>
          <cell r="E172">
            <v>701492170</v>
          </cell>
        </row>
        <row r="209">
          <cell r="B209">
            <v>1540000000</v>
          </cell>
          <cell r="E209">
            <v>120000000</v>
          </cell>
        </row>
        <row r="216">
          <cell r="B216">
            <v>0</v>
          </cell>
          <cell r="C216">
            <v>0</v>
          </cell>
          <cell r="D216">
            <v>0</v>
          </cell>
          <cell r="E216">
            <v>45000000</v>
          </cell>
        </row>
        <row r="336">
          <cell r="B336">
            <v>12310600000</v>
          </cell>
          <cell r="C336">
            <v>552400000</v>
          </cell>
          <cell r="D336">
            <v>1168254719</v>
          </cell>
          <cell r="E336">
            <v>0</v>
          </cell>
          <cell r="F336">
            <v>6463503058</v>
          </cell>
        </row>
        <row r="338">
          <cell r="D338">
            <v>62805281</v>
          </cell>
        </row>
      </sheetData>
      <sheetData sheetId="7">
        <row r="181">
          <cell r="B181">
            <v>2388572027</v>
          </cell>
          <cell r="C181">
            <v>359917783</v>
          </cell>
          <cell r="D181">
            <v>495516114</v>
          </cell>
          <cell r="E181">
            <v>631136186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1"/>
  <sheetViews>
    <sheetView zoomScalePageLayoutView="0" workbookViewId="0" topLeftCell="A20">
      <selection activeCell="D174" sqref="D174"/>
    </sheetView>
  </sheetViews>
  <sheetFormatPr defaultColWidth="9.140625" defaultRowHeight="12"/>
  <cols>
    <col min="1" max="1" width="50.00390625" style="0" customWidth="1"/>
    <col min="2" max="2" width="10.00390625" style="11" customWidth="1"/>
    <col min="3" max="3" width="9.00390625" style="11" customWidth="1"/>
    <col min="4" max="4" width="16.00390625" style="47" customWidth="1"/>
    <col min="5" max="5" width="15.7109375" style="47" customWidth="1"/>
  </cols>
  <sheetData>
    <row r="1" spans="1:5" s="3" customFormat="1" ht="12">
      <c r="A1" s="66" t="s">
        <v>316</v>
      </c>
      <c r="B1" s="66"/>
      <c r="C1" s="7"/>
      <c r="D1" s="63" t="s">
        <v>0</v>
      </c>
      <c r="E1" s="63"/>
    </row>
    <row r="2" spans="1:5" s="3" customFormat="1" ht="12">
      <c r="A2" s="56" t="s">
        <v>310</v>
      </c>
      <c r="B2" s="56"/>
      <c r="C2" s="7"/>
      <c r="D2" s="63" t="s">
        <v>311</v>
      </c>
      <c r="E2" s="63"/>
    </row>
    <row r="3" spans="1:5" s="3" customFormat="1" ht="12">
      <c r="A3" s="64" t="s">
        <v>302</v>
      </c>
      <c r="B3" s="67"/>
      <c r="C3" s="7"/>
      <c r="D3" s="37"/>
      <c r="E3" s="37"/>
    </row>
    <row r="4" spans="2:5" s="3" customFormat="1" ht="12">
      <c r="B4" s="7"/>
      <c r="C4" s="7"/>
      <c r="D4" s="37"/>
      <c r="E4" s="37" t="s">
        <v>292</v>
      </c>
    </row>
    <row r="5" spans="1:5" s="3" customFormat="1" ht="19.5" customHeight="1">
      <c r="A5" s="65" t="s">
        <v>312</v>
      </c>
      <c r="B5" s="65"/>
      <c r="C5" s="65"/>
      <c r="D5" s="65"/>
      <c r="E5" s="65"/>
    </row>
    <row r="6" spans="2:5" s="3" customFormat="1" ht="12">
      <c r="B6" s="7"/>
      <c r="C6" s="7"/>
      <c r="D6" s="37"/>
      <c r="E6" s="37"/>
    </row>
    <row r="7" spans="1:6" s="19" customFormat="1" ht="25.5">
      <c r="A7" s="17" t="s">
        <v>1</v>
      </c>
      <c r="B7" s="17" t="s">
        <v>2</v>
      </c>
      <c r="C7" s="17" t="s">
        <v>3</v>
      </c>
      <c r="D7" s="38" t="s">
        <v>5</v>
      </c>
      <c r="E7" s="38" t="s">
        <v>4</v>
      </c>
      <c r="F7" s="18"/>
    </row>
    <row r="8" spans="1:5" s="14" customFormat="1" ht="15.75" customHeight="1">
      <c r="A8" s="35" t="s">
        <v>6</v>
      </c>
      <c r="B8" s="36"/>
      <c r="C8" s="36"/>
      <c r="D8" s="39"/>
      <c r="E8" s="39"/>
    </row>
    <row r="9" spans="1:5" s="14" customFormat="1" ht="15.75" customHeight="1">
      <c r="A9" s="20" t="s">
        <v>7</v>
      </c>
      <c r="B9" s="21" t="s">
        <v>8</v>
      </c>
      <c r="C9" s="21"/>
      <c r="D9" s="40">
        <f>D10+D13+D16+D23+D26</f>
        <v>20520535892</v>
      </c>
      <c r="E9" s="40">
        <f>E10+E13+E16+E23+E26</f>
        <v>19083586165</v>
      </c>
    </row>
    <row r="10" spans="1:5" s="14" customFormat="1" ht="15.75" customHeight="1">
      <c r="A10" s="20" t="s">
        <v>9</v>
      </c>
      <c r="B10" s="21" t="s">
        <v>10</v>
      </c>
      <c r="C10" s="21"/>
      <c r="D10" s="40">
        <f>SUM(D11:D12)</f>
        <v>693994145</v>
      </c>
      <c r="E10" s="40">
        <f>SUM(E11:E12)</f>
        <v>468913203</v>
      </c>
    </row>
    <row r="11" spans="1:5" s="14" customFormat="1" ht="15.75" customHeight="1">
      <c r="A11" s="22" t="s">
        <v>11</v>
      </c>
      <c r="B11" s="23" t="s">
        <v>12</v>
      </c>
      <c r="C11" s="23"/>
      <c r="D11" s="41">
        <v>693994145</v>
      </c>
      <c r="E11" s="41">
        <v>468913203</v>
      </c>
    </row>
    <row r="12" spans="1:5" s="14" customFormat="1" ht="15.75" customHeight="1">
      <c r="A12" s="22" t="s">
        <v>13</v>
      </c>
      <c r="B12" s="23" t="s">
        <v>14</v>
      </c>
      <c r="C12" s="23"/>
      <c r="D12" s="41"/>
      <c r="E12" s="41"/>
    </row>
    <row r="13" spans="1:5" s="14" customFormat="1" ht="15.75" customHeight="1">
      <c r="A13" s="20" t="s">
        <v>15</v>
      </c>
      <c r="B13" s="21" t="s">
        <v>16</v>
      </c>
      <c r="C13" s="21"/>
      <c r="D13" s="40">
        <f>D14+D15</f>
        <v>0</v>
      </c>
      <c r="E13" s="40">
        <f>E14+E15</f>
        <v>0</v>
      </c>
    </row>
    <row r="14" spans="1:5" s="14" customFormat="1" ht="15.75" customHeight="1">
      <c r="A14" s="22" t="s">
        <v>17</v>
      </c>
      <c r="B14" s="23" t="s">
        <v>18</v>
      </c>
      <c r="C14" s="23"/>
      <c r="D14" s="41"/>
      <c r="E14" s="41"/>
    </row>
    <row r="15" spans="1:5" s="14" customFormat="1" ht="15.75" customHeight="1">
      <c r="A15" s="22" t="s">
        <v>19</v>
      </c>
      <c r="B15" s="23" t="s">
        <v>20</v>
      </c>
      <c r="C15" s="23"/>
      <c r="D15" s="41"/>
      <c r="E15" s="41"/>
    </row>
    <row r="16" spans="1:5" s="14" customFormat="1" ht="15.75" customHeight="1">
      <c r="A16" s="20" t="s">
        <v>21</v>
      </c>
      <c r="B16" s="21" t="s">
        <v>22</v>
      </c>
      <c r="C16" s="21"/>
      <c r="D16" s="40">
        <f>SUM(D17:D22)</f>
        <v>4084269487</v>
      </c>
      <c r="E16" s="40">
        <f>SUM(E17:E22)</f>
        <v>4610295454</v>
      </c>
    </row>
    <row r="17" spans="1:5" s="14" customFormat="1" ht="15.75" customHeight="1">
      <c r="A17" s="22" t="s">
        <v>23</v>
      </c>
      <c r="B17" s="23" t="s">
        <v>24</v>
      </c>
      <c r="C17" s="23"/>
      <c r="D17" s="41">
        <v>3720285432</v>
      </c>
      <c r="E17" s="41">
        <v>4763698646</v>
      </c>
    </row>
    <row r="18" spans="1:5" s="14" customFormat="1" ht="15.75" customHeight="1">
      <c r="A18" s="22" t="s">
        <v>25</v>
      </c>
      <c r="B18" s="23" t="s">
        <v>26</v>
      </c>
      <c r="C18" s="23"/>
      <c r="D18" s="41">
        <v>548921957</v>
      </c>
      <c r="E18" s="41">
        <v>1818400</v>
      </c>
    </row>
    <row r="19" spans="1:5" s="14" customFormat="1" ht="15.75" customHeight="1">
      <c r="A19" s="22" t="s">
        <v>27</v>
      </c>
      <c r="B19" s="23" t="s">
        <v>28</v>
      </c>
      <c r="C19" s="23"/>
      <c r="D19" s="41"/>
      <c r="E19" s="41"/>
    </row>
    <row r="20" spans="1:5" s="14" customFormat="1" ht="15.75" customHeight="1">
      <c r="A20" s="22" t="s">
        <v>29</v>
      </c>
      <c r="B20" s="23" t="s">
        <v>30</v>
      </c>
      <c r="C20" s="23"/>
      <c r="D20" s="41"/>
      <c r="E20" s="41"/>
    </row>
    <row r="21" spans="1:5" s="14" customFormat="1" ht="15.75" customHeight="1">
      <c r="A21" s="22" t="s">
        <v>31</v>
      </c>
      <c r="B21" s="23" t="s">
        <v>32</v>
      </c>
      <c r="C21" s="23"/>
      <c r="D21" s="41"/>
      <c r="E21" s="41">
        <v>29716310</v>
      </c>
    </row>
    <row r="22" spans="1:5" s="14" customFormat="1" ht="15.75" customHeight="1">
      <c r="A22" s="22" t="s">
        <v>33</v>
      </c>
      <c r="B22" s="23" t="s">
        <v>34</v>
      </c>
      <c r="C22" s="23"/>
      <c r="D22" s="41">
        <v>-184937902</v>
      </c>
      <c r="E22" s="41">
        <v>-184937902</v>
      </c>
    </row>
    <row r="23" spans="1:5" s="14" customFormat="1" ht="15.75" customHeight="1">
      <c r="A23" s="20" t="s">
        <v>35</v>
      </c>
      <c r="B23" s="21" t="s">
        <v>36</v>
      </c>
      <c r="C23" s="21"/>
      <c r="D23" s="40">
        <f>D24+D25</f>
        <v>15189790374</v>
      </c>
      <c r="E23" s="40">
        <f>E24+E25</f>
        <v>13868204172</v>
      </c>
    </row>
    <row r="24" spans="1:5" s="14" customFormat="1" ht="15.75" customHeight="1">
      <c r="A24" s="22" t="s">
        <v>37</v>
      </c>
      <c r="B24" s="23" t="s">
        <v>38</v>
      </c>
      <c r="C24" s="23"/>
      <c r="D24" s="41">
        <v>15358287829</v>
      </c>
      <c r="E24" s="41">
        <v>13961902175</v>
      </c>
    </row>
    <row r="25" spans="1:5" s="14" customFormat="1" ht="15.75" customHeight="1">
      <c r="A25" s="22" t="s">
        <v>39</v>
      </c>
      <c r="B25" s="23" t="s">
        <v>40</v>
      </c>
      <c r="C25" s="23"/>
      <c r="D25" s="41">
        <v>-168497455</v>
      </c>
      <c r="E25" s="41">
        <v>-93698003</v>
      </c>
    </row>
    <row r="26" spans="1:5" s="14" customFormat="1" ht="15.75" customHeight="1">
      <c r="A26" s="20" t="s">
        <v>41</v>
      </c>
      <c r="B26" s="21" t="s">
        <v>42</v>
      </c>
      <c r="C26" s="21"/>
      <c r="D26" s="40">
        <f>SUM(D27:D30)</f>
        <v>552481886</v>
      </c>
      <c r="E26" s="40">
        <f>SUM(E27:E30)</f>
        <v>136173336</v>
      </c>
    </row>
    <row r="27" spans="1:5" s="14" customFormat="1" ht="15.75" customHeight="1">
      <c r="A27" s="22" t="s">
        <v>43</v>
      </c>
      <c r="B27" s="23" t="s">
        <v>44</v>
      </c>
      <c r="C27" s="23"/>
      <c r="D27" s="41">
        <v>432291886</v>
      </c>
      <c r="E27" s="41">
        <v>78573336</v>
      </c>
    </row>
    <row r="28" spans="1:5" s="14" customFormat="1" ht="15.75" customHeight="1">
      <c r="A28" s="22" t="s">
        <v>45</v>
      </c>
      <c r="B28" s="23" t="s">
        <v>46</v>
      </c>
      <c r="C28" s="23"/>
      <c r="D28" s="41"/>
      <c r="E28" s="41"/>
    </row>
    <row r="29" spans="1:5" s="14" customFormat="1" ht="15.75" customHeight="1">
      <c r="A29" s="22" t="s">
        <v>47</v>
      </c>
      <c r="B29" s="23" t="s">
        <v>48</v>
      </c>
      <c r="C29" s="23"/>
      <c r="D29" s="41"/>
      <c r="E29" s="41"/>
    </row>
    <row r="30" spans="1:5" s="14" customFormat="1" ht="15.75" customHeight="1">
      <c r="A30" s="22" t="s">
        <v>49</v>
      </c>
      <c r="B30" s="23" t="s">
        <v>50</v>
      </c>
      <c r="C30" s="23"/>
      <c r="D30" s="41">
        <v>120190000</v>
      </c>
      <c r="E30" s="41">
        <v>57600000</v>
      </c>
    </row>
    <row r="31" spans="1:5" s="14" customFormat="1" ht="15.75" customHeight="1">
      <c r="A31" s="20" t="s">
        <v>51</v>
      </c>
      <c r="B31" s="21" t="s">
        <v>52</v>
      </c>
      <c r="C31" s="21"/>
      <c r="D31" s="40">
        <f>D32+D38+D49+D52+D57+D61</f>
        <v>9823502808</v>
      </c>
      <c r="E31" s="40">
        <f>E32+E38+E49+E52+E57+E61</f>
        <v>10038248328</v>
      </c>
    </row>
    <row r="32" spans="1:5" s="14" customFormat="1" ht="15.75" customHeight="1">
      <c r="A32" s="20" t="s">
        <v>53</v>
      </c>
      <c r="B32" s="21" t="s">
        <v>54</v>
      </c>
      <c r="C32" s="21"/>
      <c r="D32" s="40">
        <f>SUM(D33:D37)</f>
        <v>0</v>
      </c>
      <c r="E32" s="40">
        <f>SUM(E33:E37)</f>
        <v>0</v>
      </c>
    </row>
    <row r="33" spans="1:5" s="14" customFormat="1" ht="15.75" customHeight="1">
      <c r="A33" s="22" t="s">
        <v>55</v>
      </c>
      <c r="B33" s="23" t="s">
        <v>56</v>
      </c>
      <c r="C33" s="23"/>
      <c r="D33" s="41"/>
      <c r="E33" s="41"/>
    </row>
    <row r="34" spans="1:5" s="14" customFormat="1" ht="15.75" customHeight="1">
      <c r="A34" s="22" t="s">
        <v>57</v>
      </c>
      <c r="B34" s="23" t="s">
        <v>58</v>
      </c>
      <c r="C34" s="23"/>
      <c r="D34" s="41"/>
      <c r="E34" s="41"/>
    </row>
    <row r="35" spans="1:5" s="14" customFormat="1" ht="15.75" customHeight="1">
      <c r="A35" s="22" t="s">
        <v>59</v>
      </c>
      <c r="B35" s="23" t="s">
        <v>60</v>
      </c>
      <c r="C35" s="23"/>
      <c r="D35" s="41"/>
      <c r="E35" s="41"/>
    </row>
    <row r="36" spans="1:5" s="14" customFormat="1" ht="15.75" customHeight="1">
      <c r="A36" s="22" t="s">
        <v>61</v>
      </c>
      <c r="B36" s="23" t="s">
        <v>62</v>
      </c>
      <c r="C36" s="23"/>
      <c r="D36" s="41"/>
      <c r="E36" s="41"/>
    </row>
    <row r="37" spans="1:5" s="14" customFormat="1" ht="15.75" customHeight="1">
      <c r="A37" s="22" t="s">
        <v>63</v>
      </c>
      <c r="B37" s="23" t="s">
        <v>64</v>
      </c>
      <c r="C37" s="23"/>
      <c r="D37" s="41"/>
      <c r="E37" s="41"/>
    </row>
    <row r="38" spans="1:5" s="14" customFormat="1" ht="15.75" customHeight="1">
      <c r="A38" s="20" t="s">
        <v>65</v>
      </c>
      <c r="B38" s="21" t="s">
        <v>66</v>
      </c>
      <c r="C38" s="21"/>
      <c r="D38" s="40">
        <f>D39+D42+D45+D48</f>
        <v>8782028835</v>
      </c>
      <c r="E38" s="40">
        <f>E39+E42+E45+E48</f>
        <v>8947592430</v>
      </c>
    </row>
    <row r="39" spans="1:5" s="14" customFormat="1" ht="15.75" customHeight="1">
      <c r="A39" s="20" t="s">
        <v>67</v>
      </c>
      <c r="B39" s="21" t="s">
        <v>68</v>
      </c>
      <c r="C39" s="21"/>
      <c r="D39" s="40">
        <f>D40+D41</f>
        <v>7150589975</v>
      </c>
      <c r="E39" s="40">
        <f>E40+E41</f>
        <v>7312403570</v>
      </c>
    </row>
    <row r="40" spans="1:5" s="14" customFormat="1" ht="15.75" customHeight="1">
      <c r="A40" s="22" t="s">
        <v>69</v>
      </c>
      <c r="B40" s="23" t="s">
        <v>70</v>
      </c>
      <c r="C40" s="23"/>
      <c r="D40" s="41">
        <v>11187545680</v>
      </c>
      <c r="E40" s="41">
        <v>11187545680</v>
      </c>
    </row>
    <row r="41" spans="1:5" s="14" customFormat="1" ht="15.75" customHeight="1">
      <c r="A41" s="22" t="s">
        <v>71</v>
      </c>
      <c r="B41" s="23" t="s">
        <v>72</v>
      </c>
      <c r="C41" s="23"/>
      <c r="D41" s="41">
        <v>-4036955705</v>
      </c>
      <c r="E41" s="41">
        <v>-3875142110</v>
      </c>
    </row>
    <row r="42" spans="1:5" s="14" customFormat="1" ht="15.75" customHeight="1">
      <c r="A42" s="20" t="s">
        <v>73</v>
      </c>
      <c r="B42" s="21" t="s">
        <v>74</v>
      </c>
      <c r="C42" s="21"/>
      <c r="D42" s="40">
        <f>D43+D44</f>
        <v>0</v>
      </c>
      <c r="E42" s="40">
        <f>E43+E44</f>
        <v>0</v>
      </c>
    </row>
    <row r="43" spans="1:5" s="14" customFormat="1" ht="15.75" customHeight="1">
      <c r="A43" s="22" t="s">
        <v>69</v>
      </c>
      <c r="B43" s="23" t="s">
        <v>75</v>
      </c>
      <c r="C43" s="23"/>
      <c r="D43" s="41"/>
      <c r="E43" s="41"/>
    </row>
    <row r="44" spans="1:5" s="14" customFormat="1" ht="15.75" customHeight="1">
      <c r="A44" s="22" t="s">
        <v>71</v>
      </c>
      <c r="B44" s="23" t="s">
        <v>76</v>
      </c>
      <c r="C44" s="23"/>
      <c r="D44" s="41"/>
      <c r="E44" s="41"/>
    </row>
    <row r="45" spans="1:5" s="14" customFormat="1" ht="15.75" customHeight="1">
      <c r="A45" s="20" t="s">
        <v>77</v>
      </c>
      <c r="B45" s="21" t="s">
        <v>78</v>
      </c>
      <c r="C45" s="21"/>
      <c r="D45" s="40">
        <f>D46+D47</f>
        <v>1611250000</v>
      </c>
      <c r="E45" s="40">
        <f>E46+E47</f>
        <v>1615000000</v>
      </c>
    </row>
    <row r="46" spans="1:5" s="14" customFormat="1" ht="15.75" customHeight="1">
      <c r="A46" s="22" t="s">
        <v>69</v>
      </c>
      <c r="B46" s="23" t="s">
        <v>79</v>
      </c>
      <c r="C46" s="23"/>
      <c r="D46" s="41">
        <v>1660000000</v>
      </c>
      <c r="E46" s="41">
        <v>1660000000</v>
      </c>
    </row>
    <row r="47" spans="1:5" s="14" customFormat="1" ht="15.75" customHeight="1">
      <c r="A47" s="22" t="s">
        <v>71</v>
      </c>
      <c r="B47" s="23" t="s">
        <v>80</v>
      </c>
      <c r="C47" s="23"/>
      <c r="D47" s="41">
        <v>-48750000</v>
      </c>
      <c r="E47" s="41">
        <v>-45000000</v>
      </c>
    </row>
    <row r="48" spans="1:5" s="14" customFormat="1" ht="15.75" customHeight="1">
      <c r="A48" s="31" t="s">
        <v>81</v>
      </c>
      <c r="B48" s="32" t="s">
        <v>82</v>
      </c>
      <c r="C48" s="32"/>
      <c r="D48" s="42">
        <v>20188860</v>
      </c>
      <c r="E48" s="42">
        <v>20188860</v>
      </c>
    </row>
    <row r="49" spans="1:5" s="14" customFormat="1" ht="15.75" customHeight="1">
      <c r="A49" s="20" t="s">
        <v>83</v>
      </c>
      <c r="B49" s="21" t="s">
        <v>84</v>
      </c>
      <c r="C49" s="21"/>
      <c r="D49" s="40">
        <f>D50+D51</f>
        <v>0</v>
      </c>
      <c r="E49" s="40">
        <f>E50+E51</f>
        <v>0</v>
      </c>
    </row>
    <row r="50" spans="1:5" s="14" customFormat="1" ht="15.75" customHeight="1">
      <c r="A50" s="22" t="s">
        <v>69</v>
      </c>
      <c r="B50" s="23" t="s">
        <v>85</v>
      </c>
      <c r="C50" s="23"/>
      <c r="D50" s="41"/>
      <c r="E50" s="41"/>
    </row>
    <row r="51" spans="1:5" s="14" customFormat="1" ht="15.75" customHeight="1">
      <c r="A51" s="22" t="s">
        <v>71</v>
      </c>
      <c r="B51" s="23" t="s">
        <v>86</v>
      </c>
      <c r="C51" s="23"/>
      <c r="D51" s="41"/>
      <c r="E51" s="41"/>
    </row>
    <row r="52" spans="1:5" s="14" customFormat="1" ht="15.75" customHeight="1">
      <c r="A52" s="20" t="s">
        <v>87</v>
      </c>
      <c r="B52" s="21" t="s">
        <v>88</v>
      </c>
      <c r="C52" s="21"/>
      <c r="D52" s="40">
        <f>SUM(D53:D56)</f>
        <v>591370000</v>
      </c>
      <c r="E52" s="40">
        <f>SUM(E53:E56)</f>
        <v>591370000</v>
      </c>
    </row>
    <row r="53" spans="1:5" s="14" customFormat="1" ht="15.75" customHeight="1">
      <c r="A53" s="22" t="s">
        <v>89</v>
      </c>
      <c r="B53" s="23" t="s">
        <v>90</v>
      </c>
      <c r="C53" s="23"/>
      <c r="D53" s="41"/>
      <c r="E53" s="41"/>
    </row>
    <row r="54" spans="1:5" s="14" customFormat="1" ht="15.75" customHeight="1">
      <c r="A54" s="22" t="s">
        <v>91</v>
      </c>
      <c r="B54" s="23" t="s">
        <v>92</v>
      </c>
      <c r="C54" s="23"/>
      <c r="D54" s="41"/>
      <c r="E54" s="41"/>
    </row>
    <row r="55" spans="1:5" s="14" customFormat="1" ht="15.75" customHeight="1">
      <c r="A55" s="22" t="s">
        <v>93</v>
      </c>
      <c r="B55" s="23" t="s">
        <v>94</v>
      </c>
      <c r="C55" s="23"/>
      <c r="D55" s="41">
        <v>610370000</v>
      </c>
      <c r="E55" s="41">
        <v>610370000</v>
      </c>
    </row>
    <row r="56" spans="1:5" s="14" customFormat="1" ht="15.75" customHeight="1">
      <c r="A56" s="22" t="s">
        <v>95</v>
      </c>
      <c r="B56" s="23" t="s">
        <v>96</v>
      </c>
      <c r="C56" s="23"/>
      <c r="D56" s="41">
        <v>-19000000</v>
      </c>
      <c r="E56" s="41">
        <v>-19000000</v>
      </c>
    </row>
    <row r="57" spans="1:5" s="14" customFormat="1" ht="15.75" customHeight="1">
      <c r="A57" s="20" t="s">
        <v>97</v>
      </c>
      <c r="B57" s="21" t="s">
        <v>98</v>
      </c>
      <c r="C57" s="21"/>
      <c r="D57" s="40">
        <f>SUM(D58:D60)</f>
        <v>450103973</v>
      </c>
      <c r="E57" s="40">
        <f>SUM(E58:E60)</f>
        <v>499285898</v>
      </c>
    </row>
    <row r="58" spans="1:5" s="14" customFormat="1" ht="15.75" customHeight="1">
      <c r="A58" s="22" t="s">
        <v>99</v>
      </c>
      <c r="B58" s="23" t="s">
        <v>100</v>
      </c>
      <c r="C58" s="23"/>
      <c r="D58" s="41">
        <v>450103973</v>
      </c>
      <c r="E58" s="41">
        <v>499285898</v>
      </c>
    </row>
    <row r="59" spans="1:5" s="14" customFormat="1" ht="15.75" customHeight="1">
      <c r="A59" s="22" t="s">
        <v>101</v>
      </c>
      <c r="B59" s="23" t="s">
        <v>102</v>
      </c>
      <c r="C59" s="23"/>
      <c r="D59" s="41"/>
      <c r="E59" s="41"/>
    </row>
    <row r="60" spans="1:5" s="14" customFormat="1" ht="15.75" customHeight="1">
      <c r="A60" s="22" t="s">
        <v>103</v>
      </c>
      <c r="B60" s="23" t="s">
        <v>104</v>
      </c>
      <c r="C60" s="23"/>
      <c r="D60" s="41"/>
      <c r="E60" s="41"/>
    </row>
    <row r="61" spans="1:5" s="14" customFormat="1" ht="15.75" customHeight="1">
      <c r="A61" s="20" t="s">
        <v>105</v>
      </c>
      <c r="B61" s="21" t="s">
        <v>106</v>
      </c>
      <c r="C61" s="21"/>
      <c r="D61" s="40"/>
      <c r="E61" s="40"/>
    </row>
    <row r="62" spans="1:5" s="14" customFormat="1" ht="15.75" customHeight="1">
      <c r="A62" s="33" t="s">
        <v>107</v>
      </c>
      <c r="B62" s="34" t="s">
        <v>108</v>
      </c>
      <c r="C62" s="34"/>
      <c r="D62" s="43">
        <f>D31+D9</f>
        <v>30344038700</v>
      </c>
      <c r="E62" s="43">
        <f>E31+E9</f>
        <v>29121834493</v>
      </c>
    </row>
    <row r="63" spans="1:5" s="14" customFormat="1" ht="15.75" customHeight="1">
      <c r="A63" s="33" t="s">
        <v>109</v>
      </c>
      <c r="B63" s="34"/>
      <c r="C63" s="34"/>
      <c r="D63" s="43"/>
      <c r="E63" s="43"/>
    </row>
    <row r="64" spans="1:5" s="14" customFormat="1" ht="15.75" customHeight="1">
      <c r="A64" s="20" t="s">
        <v>110</v>
      </c>
      <c r="B64" s="21" t="s">
        <v>111</v>
      </c>
      <c r="C64" s="21"/>
      <c r="D64" s="40">
        <f>D65+D77</f>
        <v>10772435780</v>
      </c>
      <c r="E64" s="40">
        <f>E65+E77</f>
        <v>9848713435</v>
      </c>
    </row>
    <row r="65" spans="1:5" s="14" customFormat="1" ht="15.75" customHeight="1">
      <c r="A65" s="20" t="s">
        <v>112</v>
      </c>
      <c r="B65" s="21" t="s">
        <v>113</v>
      </c>
      <c r="C65" s="21"/>
      <c r="D65" s="40">
        <f>SUM(D66:D76)</f>
        <v>10772435780</v>
      </c>
      <c r="E65" s="40">
        <f>SUM(E66:E76)</f>
        <v>9848713435</v>
      </c>
    </row>
    <row r="66" spans="1:5" s="14" customFormat="1" ht="15.75" customHeight="1">
      <c r="A66" s="22" t="s">
        <v>114</v>
      </c>
      <c r="B66" s="23" t="s">
        <v>115</v>
      </c>
      <c r="C66" s="23"/>
      <c r="D66" s="41">
        <v>3670568611</v>
      </c>
      <c r="E66" s="41">
        <v>1297107820</v>
      </c>
    </row>
    <row r="67" spans="1:5" s="14" customFormat="1" ht="15.75" customHeight="1">
      <c r="A67" s="22" t="s">
        <v>116</v>
      </c>
      <c r="B67" s="23" t="s">
        <v>117</v>
      </c>
      <c r="C67" s="23"/>
      <c r="D67" s="41">
        <v>5043806111</v>
      </c>
      <c r="E67" s="41">
        <v>4499497748</v>
      </c>
    </row>
    <row r="68" spans="1:5" s="14" customFormat="1" ht="15.75" customHeight="1">
      <c r="A68" s="22" t="s">
        <v>118</v>
      </c>
      <c r="B68" s="23" t="s">
        <v>119</v>
      </c>
      <c r="C68" s="23"/>
      <c r="D68" s="41">
        <v>110546715</v>
      </c>
      <c r="E68" s="41">
        <v>27543977</v>
      </c>
    </row>
    <row r="69" spans="1:5" s="14" customFormat="1" ht="15.75" customHeight="1">
      <c r="A69" s="22" t="s">
        <v>120</v>
      </c>
      <c r="B69" s="23" t="s">
        <v>121</v>
      </c>
      <c r="C69" s="23"/>
      <c r="D69" s="41">
        <v>786837558</v>
      </c>
      <c r="E69" s="41">
        <v>691069980</v>
      </c>
    </row>
    <row r="70" spans="1:5" s="14" customFormat="1" ht="15.75" customHeight="1">
      <c r="A70" s="22" t="s">
        <v>122</v>
      </c>
      <c r="B70" s="23" t="s">
        <v>123</v>
      </c>
      <c r="C70" s="23"/>
      <c r="D70" s="41">
        <v>139695977</v>
      </c>
      <c r="E70" s="41">
        <v>1979211832</v>
      </c>
    </row>
    <row r="71" spans="1:5" s="14" customFormat="1" ht="15.75" customHeight="1">
      <c r="A71" s="22" t="s">
        <v>124</v>
      </c>
      <c r="B71" s="23" t="s">
        <v>125</v>
      </c>
      <c r="C71" s="23"/>
      <c r="D71" s="41">
        <v>151063427</v>
      </c>
      <c r="E71" s="41">
        <v>311488376</v>
      </c>
    </row>
    <row r="72" spans="1:5" s="14" customFormat="1" ht="15.75" customHeight="1">
      <c r="A72" s="22" t="s">
        <v>126</v>
      </c>
      <c r="B72" s="23" t="s">
        <v>127</v>
      </c>
      <c r="C72" s="23"/>
      <c r="D72" s="41"/>
      <c r="E72" s="41"/>
    </row>
    <row r="73" spans="1:5" s="14" customFormat="1" ht="15.75" customHeight="1">
      <c r="A73" s="22" t="s">
        <v>128</v>
      </c>
      <c r="B73" s="23" t="s">
        <v>129</v>
      </c>
      <c r="C73" s="23"/>
      <c r="D73" s="41"/>
      <c r="E73" s="41"/>
    </row>
    <row r="74" spans="1:5" s="14" customFormat="1" ht="15.75" customHeight="1">
      <c r="A74" s="22" t="s">
        <v>130</v>
      </c>
      <c r="B74" s="23" t="s">
        <v>131</v>
      </c>
      <c r="C74" s="23"/>
      <c r="D74" s="41">
        <v>637274328</v>
      </c>
      <c r="E74" s="41">
        <v>764990397</v>
      </c>
    </row>
    <row r="75" spans="1:5" s="14" customFormat="1" ht="15.75" customHeight="1">
      <c r="A75" s="22" t="s">
        <v>132</v>
      </c>
      <c r="B75" s="23" t="s">
        <v>133</v>
      </c>
      <c r="C75" s="23"/>
      <c r="D75" s="41"/>
      <c r="E75" s="41"/>
    </row>
    <row r="76" spans="1:5" s="14" customFormat="1" ht="15.75" customHeight="1">
      <c r="A76" s="22" t="s">
        <v>134</v>
      </c>
      <c r="B76" s="23" t="s">
        <v>135</v>
      </c>
      <c r="C76" s="23"/>
      <c r="D76" s="41">
        <v>232643053</v>
      </c>
      <c r="E76" s="41">
        <v>277803305</v>
      </c>
    </row>
    <row r="77" spans="1:5" s="14" customFormat="1" ht="15.75" customHeight="1">
      <c r="A77" s="20" t="s">
        <v>136</v>
      </c>
      <c r="B77" s="21" t="s">
        <v>137</v>
      </c>
      <c r="C77" s="21"/>
      <c r="D77" s="40">
        <f>SUM(D78:D86)</f>
        <v>0</v>
      </c>
      <c r="E77" s="40">
        <f>SUM(E78:E86)</f>
        <v>0</v>
      </c>
    </row>
    <row r="78" spans="1:5" s="14" customFormat="1" ht="15.75" customHeight="1">
      <c r="A78" s="22" t="s">
        <v>138</v>
      </c>
      <c r="B78" s="23" t="s">
        <v>139</v>
      </c>
      <c r="C78" s="23"/>
      <c r="D78" s="41"/>
      <c r="E78" s="41"/>
    </row>
    <row r="79" spans="1:5" s="14" customFormat="1" ht="15.75" customHeight="1">
      <c r="A79" s="22" t="s">
        <v>140</v>
      </c>
      <c r="B79" s="23" t="s">
        <v>141</v>
      </c>
      <c r="C79" s="23"/>
      <c r="D79" s="41"/>
      <c r="E79" s="41"/>
    </row>
    <row r="80" spans="1:5" s="14" customFormat="1" ht="15.75" customHeight="1">
      <c r="A80" s="22" t="s">
        <v>142</v>
      </c>
      <c r="B80" s="23" t="s">
        <v>143</v>
      </c>
      <c r="C80" s="23"/>
      <c r="D80" s="41"/>
      <c r="E80" s="41"/>
    </row>
    <row r="81" spans="1:5" s="14" customFormat="1" ht="15.75" customHeight="1">
      <c r="A81" s="22" t="s">
        <v>144</v>
      </c>
      <c r="B81" s="23" t="s">
        <v>145</v>
      </c>
      <c r="C81" s="23"/>
      <c r="D81" s="41"/>
      <c r="E81" s="41"/>
    </row>
    <row r="82" spans="1:5" s="14" customFormat="1" ht="15.75" customHeight="1">
      <c r="A82" s="22" t="s">
        <v>146</v>
      </c>
      <c r="B82" s="23" t="s">
        <v>147</v>
      </c>
      <c r="C82" s="23"/>
      <c r="D82" s="41"/>
      <c r="E82" s="41"/>
    </row>
    <row r="83" spans="1:5" s="14" customFormat="1" ht="15.75" customHeight="1">
      <c r="A83" s="22" t="s">
        <v>148</v>
      </c>
      <c r="B83" s="23" t="s">
        <v>149</v>
      </c>
      <c r="C83" s="23"/>
      <c r="D83" s="41"/>
      <c r="E83" s="41"/>
    </row>
    <row r="84" spans="1:5" s="14" customFormat="1" ht="15.75" customHeight="1">
      <c r="A84" s="22" t="s">
        <v>150</v>
      </c>
      <c r="B84" s="23" t="s">
        <v>151</v>
      </c>
      <c r="C84" s="23"/>
      <c r="D84" s="41"/>
      <c r="E84" s="41"/>
    </row>
    <row r="85" spans="1:5" s="14" customFormat="1" ht="15.75" customHeight="1">
      <c r="A85" s="22" t="s">
        <v>152</v>
      </c>
      <c r="B85" s="23" t="s">
        <v>153</v>
      </c>
      <c r="C85" s="23"/>
      <c r="D85" s="41"/>
      <c r="E85" s="41"/>
    </row>
    <row r="86" spans="1:5" s="14" customFormat="1" ht="15.75" customHeight="1">
      <c r="A86" s="22" t="s">
        <v>154</v>
      </c>
      <c r="B86" s="23" t="s">
        <v>155</v>
      </c>
      <c r="C86" s="23"/>
      <c r="D86" s="41"/>
      <c r="E86" s="41"/>
    </row>
    <row r="87" spans="1:5" s="14" customFormat="1" ht="15.75" customHeight="1">
      <c r="A87" s="20" t="s">
        <v>156</v>
      </c>
      <c r="B87" s="21" t="s">
        <v>157</v>
      </c>
      <c r="C87" s="21"/>
      <c r="D87" s="40">
        <f>D88+D101</f>
        <v>19571602920</v>
      </c>
      <c r="E87" s="40">
        <f>E88+E101</f>
        <v>19273121058</v>
      </c>
    </row>
    <row r="88" spans="1:5" s="14" customFormat="1" ht="15.75" customHeight="1">
      <c r="A88" s="20" t="s">
        <v>158</v>
      </c>
      <c r="B88" s="21" t="s">
        <v>159</v>
      </c>
      <c r="C88" s="21"/>
      <c r="D88" s="40">
        <f>SUM(D89:D100)</f>
        <v>19571602920</v>
      </c>
      <c r="E88" s="40">
        <f>SUM(E89:E100)</f>
        <v>19273121058</v>
      </c>
    </row>
    <row r="89" spans="1:5" s="14" customFormat="1" ht="15.75" customHeight="1">
      <c r="A89" s="22" t="s">
        <v>160</v>
      </c>
      <c r="B89" s="23" t="s">
        <v>161</v>
      </c>
      <c r="C89" s="23"/>
      <c r="D89" s="41">
        <v>12310600000</v>
      </c>
      <c r="E89" s="41">
        <v>12310600000</v>
      </c>
    </row>
    <row r="90" spans="1:5" s="14" customFormat="1" ht="15.75" customHeight="1">
      <c r="A90" s="22" t="s">
        <v>162</v>
      </c>
      <c r="B90" s="23" t="s">
        <v>163</v>
      </c>
      <c r="C90" s="23"/>
      <c r="D90" s="41">
        <v>552400000</v>
      </c>
      <c r="E90" s="41">
        <v>552400000</v>
      </c>
    </row>
    <row r="91" spans="1:5" s="14" customFormat="1" ht="15.75" customHeight="1">
      <c r="A91" s="22" t="s">
        <v>164</v>
      </c>
      <c r="B91" s="23" t="s">
        <v>165</v>
      </c>
      <c r="C91" s="23"/>
      <c r="D91" s="41"/>
      <c r="E91" s="41"/>
    </row>
    <row r="92" spans="1:5" s="14" customFormat="1" ht="15.75" customHeight="1">
      <c r="A92" s="22" t="s">
        <v>166</v>
      </c>
      <c r="B92" s="23" t="s">
        <v>167</v>
      </c>
      <c r="C92" s="23"/>
      <c r="D92" s="41"/>
      <c r="E92" s="41"/>
    </row>
    <row r="93" spans="1:5" s="14" customFormat="1" ht="15.75" customHeight="1">
      <c r="A93" s="22" t="s">
        <v>168</v>
      </c>
      <c r="B93" s="23" t="s">
        <v>169</v>
      </c>
      <c r="C93" s="23"/>
      <c r="D93" s="41"/>
      <c r="E93" s="41"/>
    </row>
    <row r="94" spans="1:5" s="14" customFormat="1" ht="15.75" customHeight="1">
      <c r="A94" s="22" t="s">
        <v>170</v>
      </c>
      <c r="B94" s="23" t="s">
        <v>171</v>
      </c>
      <c r="C94" s="23"/>
      <c r="D94" s="41"/>
      <c r="E94" s="41"/>
    </row>
    <row r="95" spans="1:5" s="14" customFormat="1" ht="15.75" customHeight="1">
      <c r="A95" s="22" t="s">
        <v>172</v>
      </c>
      <c r="B95" s="23" t="s">
        <v>173</v>
      </c>
      <c r="C95" s="23"/>
      <c r="D95" s="41"/>
      <c r="E95" s="41"/>
    </row>
    <row r="96" spans="1:5" s="14" customFormat="1" ht="15.75" customHeight="1">
      <c r="A96" s="22" t="s">
        <v>174</v>
      </c>
      <c r="B96" s="23" t="s">
        <v>175</v>
      </c>
      <c r="C96" s="23"/>
      <c r="D96" s="41">
        <v>1231060000</v>
      </c>
      <c r="E96" s="41">
        <v>1231060000</v>
      </c>
    </row>
    <row r="97" spans="1:5" s="14" customFormat="1" ht="15.75" customHeight="1">
      <c r="A97" s="22" t="s">
        <v>176</v>
      </c>
      <c r="B97" s="23" t="s">
        <v>177</v>
      </c>
      <c r="C97" s="23"/>
      <c r="D97" s="41"/>
      <c r="E97" s="41"/>
    </row>
    <row r="98" spans="1:5" s="14" customFormat="1" ht="15.75" customHeight="1">
      <c r="A98" s="22" t="s">
        <v>178</v>
      </c>
      <c r="B98" s="23" t="s">
        <v>179</v>
      </c>
      <c r="C98" s="23"/>
      <c r="D98" s="41">
        <v>5477542920</v>
      </c>
      <c r="E98" s="41">
        <v>5179061058</v>
      </c>
    </row>
    <row r="99" spans="1:5" s="14" customFormat="1" ht="15.75" customHeight="1">
      <c r="A99" s="22" t="s">
        <v>180</v>
      </c>
      <c r="B99" s="23" t="s">
        <v>181</v>
      </c>
      <c r="C99" s="23"/>
      <c r="D99" s="41"/>
      <c r="E99" s="41"/>
    </row>
    <row r="100" spans="1:5" s="14" customFormat="1" ht="15.75" customHeight="1">
      <c r="A100" s="22" t="s">
        <v>182</v>
      </c>
      <c r="B100" s="23" t="s">
        <v>183</v>
      </c>
      <c r="C100" s="23"/>
      <c r="D100" s="41"/>
      <c r="E100" s="41"/>
    </row>
    <row r="101" spans="1:5" s="14" customFormat="1" ht="15.75" customHeight="1">
      <c r="A101" s="20" t="s">
        <v>184</v>
      </c>
      <c r="B101" s="21" t="s">
        <v>185</v>
      </c>
      <c r="C101" s="21"/>
      <c r="D101" s="40">
        <f>SUM(D102:D103)</f>
        <v>0</v>
      </c>
      <c r="E101" s="40">
        <f>SUM(E102:E103)</f>
        <v>0</v>
      </c>
    </row>
    <row r="102" spans="1:5" s="14" customFormat="1" ht="15.75" customHeight="1">
      <c r="A102" s="22" t="s">
        <v>186</v>
      </c>
      <c r="B102" s="23" t="s">
        <v>187</v>
      </c>
      <c r="C102" s="23"/>
      <c r="D102" s="41"/>
      <c r="E102" s="41"/>
    </row>
    <row r="103" spans="1:5" s="14" customFormat="1" ht="15.75" customHeight="1">
      <c r="A103" s="22" t="s">
        <v>188</v>
      </c>
      <c r="B103" s="23" t="s">
        <v>189</v>
      </c>
      <c r="C103" s="23"/>
      <c r="D103" s="41"/>
      <c r="E103" s="41"/>
    </row>
    <row r="104" spans="1:5" s="14" customFormat="1" ht="15.75" customHeight="1">
      <c r="A104" s="20" t="s">
        <v>190</v>
      </c>
      <c r="B104" s="21" t="s">
        <v>191</v>
      </c>
      <c r="C104" s="21"/>
      <c r="D104" s="40">
        <v>0</v>
      </c>
      <c r="E104" s="40">
        <v>0</v>
      </c>
    </row>
    <row r="105" spans="1:5" s="14" customFormat="1" ht="15.75" customHeight="1">
      <c r="A105" s="33" t="s">
        <v>192</v>
      </c>
      <c r="B105" s="34" t="s">
        <v>193</v>
      </c>
      <c r="C105" s="34"/>
      <c r="D105" s="43">
        <f>D87+D104+D64</f>
        <v>30344038700</v>
      </c>
      <c r="E105" s="43">
        <f>E87+E104+E64</f>
        <v>29121834493</v>
      </c>
    </row>
    <row r="106" spans="1:5" s="14" customFormat="1" ht="15.75" customHeight="1">
      <c r="A106" s="20" t="s">
        <v>194</v>
      </c>
      <c r="B106" s="21"/>
      <c r="C106" s="21"/>
      <c r="D106" s="40"/>
      <c r="E106" s="40"/>
    </row>
    <row r="107" spans="1:5" s="14" customFormat="1" ht="15.75" customHeight="1">
      <c r="A107" s="22" t="s">
        <v>195</v>
      </c>
      <c r="B107" s="23" t="s">
        <v>196</v>
      </c>
      <c r="C107" s="23"/>
      <c r="D107" s="41"/>
      <c r="E107" s="41"/>
    </row>
    <row r="108" spans="1:5" s="14" customFormat="1" ht="15.75" customHeight="1">
      <c r="A108" s="22" t="s">
        <v>197</v>
      </c>
      <c r="B108" s="23" t="s">
        <v>198</v>
      </c>
      <c r="C108" s="23"/>
      <c r="D108" s="41"/>
      <c r="E108" s="41"/>
    </row>
    <row r="109" spans="1:5" s="14" customFormat="1" ht="15.75" customHeight="1">
      <c r="A109" s="22" t="s">
        <v>199</v>
      </c>
      <c r="B109" s="23" t="s">
        <v>200</v>
      </c>
      <c r="C109" s="23"/>
      <c r="D109" s="41"/>
      <c r="E109" s="41"/>
    </row>
    <row r="110" spans="1:5" s="14" customFormat="1" ht="15.75" customHeight="1">
      <c r="A110" s="22" t="s">
        <v>201</v>
      </c>
      <c r="B110" s="23" t="s">
        <v>202</v>
      </c>
      <c r="C110" s="23"/>
      <c r="D110" s="41">
        <v>427054864</v>
      </c>
      <c r="E110" s="41">
        <v>427054864</v>
      </c>
    </row>
    <row r="111" spans="1:5" s="14" customFormat="1" ht="15.75" customHeight="1">
      <c r="A111" s="22" t="s">
        <v>203</v>
      </c>
      <c r="B111" s="23" t="s">
        <v>204</v>
      </c>
      <c r="C111" s="23"/>
      <c r="D111" s="41"/>
      <c r="E111" s="41"/>
    </row>
    <row r="112" spans="1:5" s="14" customFormat="1" ht="15.75" customHeight="1">
      <c r="A112" s="22" t="s">
        <v>205</v>
      </c>
      <c r="B112" s="23" t="s">
        <v>206</v>
      </c>
      <c r="C112" s="23"/>
      <c r="D112" s="41"/>
      <c r="E112" s="41"/>
    </row>
    <row r="113" spans="2:5" s="14" customFormat="1" ht="15.75" customHeight="1">
      <c r="B113" s="15"/>
      <c r="C113" s="15"/>
      <c r="D113" s="44"/>
      <c r="E113" s="44"/>
    </row>
    <row r="114" spans="2:5" s="14" customFormat="1" ht="15.75" customHeight="1">
      <c r="B114" s="15"/>
      <c r="C114" s="58" t="s">
        <v>319</v>
      </c>
      <c r="D114" s="45"/>
      <c r="E114" s="45"/>
    </row>
    <row r="115" spans="1:5" s="14" customFormat="1" ht="15.75" customHeight="1">
      <c r="A115" s="14" t="s">
        <v>303</v>
      </c>
      <c r="B115" s="16"/>
      <c r="C115" s="15"/>
      <c r="D115" s="46" t="s">
        <v>305</v>
      </c>
      <c r="E115" s="44"/>
    </row>
    <row r="116" spans="1:7" s="14" customFormat="1" ht="15.75" customHeight="1">
      <c r="A116"/>
      <c r="B116" s="11"/>
      <c r="C116" s="11"/>
      <c r="D116" s="47"/>
      <c r="E116" s="47"/>
      <c r="F116"/>
      <c r="G116"/>
    </row>
    <row r="117" spans="1:7" s="14" customFormat="1" ht="15.75" customHeight="1">
      <c r="A117"/>
      <c r="B117" s="11"/>
      <c r="C117" s="11"/>
      <c r="D117" s="47"/>
      <c r="E117" s="47"/>
      <c r="F117"/>
      <c r="G117"/>
    </row>
    <row r="118" spans="1:7" s="14" customFormat="1" ht="15.75" customHeight="1">
      <c r="A118"/>
      <c r="B118" s="11"/>
      <c r="C118" s="11"/>
      <c r="D118" s="47"/>
      <c r="E118" s="47"/>
      <c r="F118"/>
      <c r="G118"/>
    </row>
    <row r="119" spans="1:7" s="14" customFormat="1" ht="15.75" customHeight="1">
      <c r="A119"/>
      <c r="B119" s="11"/>
      <c r="C119" s="11"/>
      <c r="D119" s="47"/>
      <c r="E119" s="47"/>
      <c r="F119"/>
      <c r="G119"/>
    </row>
    <row r="120" spans="1:7" s="14" customFormat="1" ht="15.75" customHeight="1">
      <c r="A120"/>
      <c r="B120" s="11"/>
      <c r="C120" s="11"/>
      <c r="D120" s="47"/>
      <c r="E120" s="47"/>
      <c r="F120"/>
      <c r="G120"/>
    </row>
    <row r="121" spans="1:5" s="14" customFormat="1" ht="15.75" customHeight="1">
      <c r="A121" s="14" t="s">
        <v>304</v>
      </c>
      <c r="B121" s="16"/>
      <c r="C121" s="15"/>
      <c r="D121" s="44" t="s">
        <v>301</v>
      </c>
      <c r="E121" s="44"/>
    </row>
  </sheetData>
  <sheetProtection/>
  <mergeCells count="5">
    <mergeCell ref="A5:E5"/>
    <mergeCell ref="A1:B1"/>
    <mergeCell ref="A3:B3"/>
    <mergeCell ref="D1:E1"/>
    <mergeCell ref="D2:E2"/>
  </mergeCells>
  <printOptions horizontalCentered="1"/>
  <pageMargins left="0.14" right="0.08" top="0.28" bottom="0.3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5">
      <selection activeCell="A40" sqref="A40:IV295"/>
    </sheetView>
  </sheetViews>
  <sheetFormatPr defaultColWidth="9.140625" defaultRowHeight="12"/>
  <cols>
    <col min="1" max="1" width="57.8515625" style="0" customWidth="1"/>
    <col min="2" max="2" width="7.140625" style="11" customWidth="1"/>
    <col min="3" max="3" width="7.28125" style="11" customWidth="1"/>
    <col min="4" max="4" width="15.00390625" style="47" customWidth="1"/>
    <col min="5" max="5" width="16.57421875" style="47" customWidth="1"/>
    <col min="6" max="6" width="16.7109375" style="47" customWidth="1"/>
    <col min="7" max="7" width="16.8515625" style="47" customWidth="1"/>
  </cols>
  <sheetData>
    <row r="1" spans="1:7" s="3" customFormat="1" ht="12.75">
      <c r="A1" s="71" t="s">
        <v>317</v>
      </c>
      <c r="B1" s="71"/>
      <c r="C1" s="7"/>
      <c r="D1" s="37"/>
      <c r="E1" s="37"/>
      <c r="F1" s="63" t="s">
        <v>0</v>
      </c>
      <c r="G1" s="63"/>
    </row>
    <row r="2" spans="1:7" s="3" customFormat="1" ht="12.75">
      <c r="A2" s="57" t="s">
        <v>310</v>
      </c>
      <c r="B2" s="57"/>
      <c r="C2" s="7"/>
      <c r="D2" s="37"/>
      <c r="E2" s="37"/>
      <c r="F2" s="63" t="s">
        <v>313</v>
      </c>
      <c r="G2" s="63"/>
    </row>
    <row r="3" spans="1:7" s="3" customFormat="1" ht="12.75">
      <c r="A3" s="68" t="s">
        <v>295</v>
      </c>
      <c r="B3" s="69"/>
      <c r="C3" s="7"/>
      <c r="D3" s="37"/>
      <c r="E3" s="37"/>
      <c r="F3" s="37"/>
      <c r="G3" s="37"/>
    </row>
    <row r="4" spans="1:7" s="3" customFormat="1" ht="12.75">
      <c r="A4" s="12"/>
      <c r="B4" s="13"/>
      <c r="C4" s="7"/>
      <c r="D4" s="37"/>
      <c r="E4" s="37"/>
      <c r="F4" s="37"/>
      <c r="G4" s="37" t="s">
        <v>293</v>
      </c>
    </row>
    <row r="5" spans="1:7" s="3" customFormat="1" ht="19.5" customHeight="1">
      <c r="A5" s="65" t="s">
        <v>314</v>
      </c>
      <c r="B5" s="65"/>
      <c r="C5" s="65"/>
      <c r="D5" s="65"/>
      <c r="E5" s="65"/>
      <c r="F5" s="65"/>
      <c r="G5" s="65"/>
    </row>
    <row r="6" spans="2:7" s="3" customFormat="1" ht="12">
      <c r="B6" s="7"/>
      <c r="C6" s="7"/>
      <c r="D6" s="37"/>
      <c r="E6" s="37"/>
      <c r="F6" s="37"/>
      <c r="G6" s="37"/>
    </row>
    <row r="7" spans="1:7" s="3" customFormat="1" ht="36">
      <c r="A7" s="6" t="s">
        <v>1</v>
      </c>
      <c r="B7" s="4" t="s">
        <v>2</v>
      </c>
      <c r="C7" s="4" t="s">
        <v>3</v>
      </c>
      <c r="D7" s="48" t="s">
        <v>207</v>
      </c>
      <c r="E7" s="48" t="s">
        <v>208</v>
      </c>
      <c r="F7" s="48" t="s">
        <v>209</v>
      </c>
      <c r="G7" s="48" t="s">
        <v>210</v>
      </c>
    </row>
    <row r="8" spans="1:7" ht="15.75" customHeight="1">
      <c r="A8" s="5" t="s">
        <v>211</v>
      </c>
      <c r="B8" s="8" t="s">
        <v>196</v>
      </c>
      <c r="C8" s="8"/>
      <c r="D8" s="49">
        <v>11257592675</v>
      </c>
      <c r="E8" s="49">
        <v>11668725311</v>
      </c>
      <c r="F8" s="49">
        <f>D8</f>
        <v>11257592675</v>
      </c>
      <c r="G8" s="49">
        <f>E8</f>
        <v>11668725311</v>
      </c>
    </row>
    <row r="9" spans="1:7" ht="15.75" customHeight="1">
      <c r="A9" s="2" t="s">
        <v>212</v>
      </c>
      <c r="B9" s="9" t="s">
        <v>198</v>
      </c>
      <c r="C9" s="9"/>
      <c r="D9" s="50">
        <v>559206637</v>
      </c>
      <c r="E9" s="50">
        <v>156007542</v>
      </c>
      <c r="F9" s="49">
        <f>D9</f>
        <v>559206637</v>
      </c>
      <c r="G9" s="49">
        <f>E9</f>
        <v>156007542</v>
      </c>
    </row>
    <row r="10" spans="1:7" ht="15.75" customHeight="1">
      <c r="A10" s="1" t="s">
        <v>213</v>
      </c>
      <c r="B10" s="10" t="s">
        <v>214</v>
      </c>
      <c r="C10" s="10"/>
      <c r="D10" s="51">
        <f>D8-D9</f>
        <v>10698386038</v>
      </c>
      <c r="E10" s="51">
        <f>E8-E9</f>
        <v>11512717769</v>
      </c>
      <c r="F10" s="51">
        <f>F8-F9</f>
        <v>10698386038</v>
      </c>
      <c r="G10" s="51">
        <f>G8-G9</f>
        <v>11512717769</v>
      </c>
    </row>
    <row r="11" spans="1:7" ht="15.75" customHeight="1">
      <c r="A11" s="2" t="s">
        <v>215</v>
      </c>
      <c r="B11" s="9" t="s">
        <v>216</v>
      </c>
      <c r="C11" s="9"/>
      <c r="D11" s="50">
        <v>7908613463</v>
      </c>
      <c r="E11" s="50">
        <v>8418667543</v>
      </c>
      <c r="F11" s="49">
        <f>D11</f>
        <v>7908613463</v>
      </c>
      <c r="G11" s="49">
        <f>E11</f>
        <v>8418667543</v>
      </c>
    </row>
    <row r="12" spans="1:7" ht="15.75" customHeight="1">
      <c r="A12" s="1" t="s">
        <v>217</v>
      </c>
      <c r="B12" s="10" t="s">
        <v>218</v>
      </c>
      <c r="C12" s="10"/>
      <c r="D12" s="51">
        <f>D10-D11</f>
        <v>2789772575</v>
      </c>
      <c r="E12" s="51">
        <f>E10-E11</f>
        <v>3094050226</v>
      </c>
      <c r="F12" s="51">
        <f>F10-F11</f>
        <v>2789772575</v>
      </c>
      <c r="G12" s="51">
        <f>G10-G11</f>
        <v>3094050226</v>
      </c>
    </row>
    <row r="13" spans="1:7" ht="15.75" customHeight="1">
      <c r="A13" s="2" t="s">
        <v>219</v>
      </c>
      <c r="B13" s="9" t="s">
        <v>220</v>
      </c>
      <c r="C13" s="9"/>
      <c r="D13" s="50">
        <v>1370818</v>
      </c>
      <c r="E13" s="50">
        <v>62661469</v>
      </c>
      <c r="F13" s="49">
        <f aca="true" t="shared" si="0" ref="F13:G17">D13</f>
        <v>1370818</v>
      </c>
      <c r="G13" s="49">
        <f t="shared" si="0"/>
        <v>62661469</v>
      </c>
    </row>
    <row r="14" spans="1:7" ht="15.75" customHeight="1">
      <c r="A14" s="2" t="s">
        <v>221</v>
      </c>
      <c r="B14" s="9" t="s">
        <v>222</v>
      </c>
      <c r="C14" s="9"/>
      <c r="D14" s="50">
        <v>72462430</v>
      </c>
      <c r="E14" s="50">
        <v>108449031</v>
      </c>
      <c r="F14" s="49">
        <f t="shared" si="0"/>
        <v>72462430</v>
      </c>
      <c r="G14" s="49">
        <f t="shared" si="0"/>
        <v>108449031</v>
      </c>
    </row>
    <row r="15" spans="1:7" ht="15.75" customHeight="1">
      <c r="A15" s="2" t="s">
        <v>223</v>
      </c>
      <c r="B15" s="9" t="s">
        <v>224</v>
      </c>
      <c r="C15" s="9"/>
      <c r="D15" s="50">
        <v>72462430</v>
      </c>
      <c r="E15" s="50">
        <v>108449031</v>
      </c>
      <c r="F15" s="49">
        <f t="shared" si="0"/>
        <v>72462430</v>
      </c>
      <c r="G15" s="49">
        <f t="shared" si="0"/>
        <v>108449031</v>
      </c>
    </row>
    <row r="16" spans="1:7" ht="15.75" customHeight="1">
      <c r="A16" s="2" t="s">
        <v>225</v>
      </c>
      <c r="B16" s="9" t="s">
        <v>226</v>
      </c>
      <c r="C16" s="9"/>
      <c r="D16" s="50">
        <v>1775542087</v>
      </c>
      <c r="E16" s="50">
        <v>1833780217</v>
      </c>
      <c r="F16" s="49">
        <f t="shared" si="0"/>
        <v>1775542087</v>
      </c>
      <c r="G16" s="49">
        <f t="shared" si="0"/>
        <v>1833780217</v>
      </c>
    </row>
    <row r="17" spans="1:7" ht="15.75" customHeight="1">
      <c r="A17" s="2" t="s">
        <v>227</v>
      </c>
      <c r="B17" s="9" t="s">
        <v>228</v>
      </c>
      <c r="C17" s="9"/>
      <c r="D17" s="50">
        <v>660181221</v>
      </c>
      <c r="E17" s="50">
        <v>853646215</v>
      </c>
      <c r="F17" s="49">
        <f t="shared" si="0"/>
        <v>660181221</v>
      </c>
      <c r="G17" s="49">
        <f t="shared" si="0"/>
        <v>853646215</v>
      </c>
    </row>
    <row r="18" spans="1:7" ht="15.75" customHeight="1">
      <c r="A18" s="1" t="s">
        <v>229</v>
      </c>
      <c r="B18" s="10" t="s">
        <v>230</v>
      </c>
      <c r="C18" s="10"/>
      <c r="D18" s="51">
        <f>D12+D13-D14-D16-D17</f>
        <v>282957655</v>
      </c>
      <c r="E18" s="51">
        <f>E12+E13-E14-E16-E17</f>
        <v>360836232</v>
      </c>
      <c r="F18" s="51">
        <f>F12+F13-F14-F16-F17</f>
        <v>282957655</v>
      </c>
      <c r="G18" s="51">
        <f>G12+G13-G14-G16-G17</f>
        <v>360836232</v>
      </c>
    </row>
    <row r="19" spans="1:7" ht="15.75" customHeight="1">
      <c r="A19" s="2" t="s">
        <v>231</v>
      </c>
      <c r="B19" s="9" t="s">
        <v>232</v>
      </c>
      <c r="C19" s="9"/>
      <c r="D19" s="50">
        <v>211293761</v>
      </c>
      <c r="E19" s="50">
        <v>70606625</v>
      </c>
      <c r="F19" s="49">
        <f>D19</f>
        <v>211293761</v>
      </c>
      <c r="G19" s="49">
        <f>E19</f>
        <v>70606625</v>
      </c>
    </row>
    <row r="20" spans="1:7" ht="15.75" customHeight="1">
      <c r="A20" s="2" t="s">
        <v>233</v>
      </c>
      <c r="B20" s="9" t="s">
        <v>234</v>
      </c>
      <c r="C20" s="9"/>
      <c r="D20" s="50"/>
      <c r="E20" s="50"/>
      <c r="F20" s="49">
        <f>D20</f>
        <v>0</v>
      </c>
      <c r="G20" s="49">
        <f>E20</f>
        <v>0</v>
      </c>
    </row>
    <row r="21" spans="1:7" ht="15.75" customHeight="1">
      <c r="A21" s="1" t="s">
        <v>235</v>
      </c>
      <c r="B21" s="10" t="s">
        <v>236</v>
      </c>
      <c r="C21" s="10"/>
      <c r="D21" s="51">
        <f>D19-D20</f>
        <v>211293761</v>
      </c>
      <c r="E21" s="51">
        <f>E19-E20</f>
        <v>70606625</v>
      </c>
      <c r="F21" s="51">
        <f>F19-F20</f>
        <v>211293761</v>
      </c>
      <c r="G21" s="51">
        <f>G19-G20</f>
        <v>70606625</v>
      </c>
    </row>
    <row r="22" spans="1:7" ht="15.75" customHeight="1">
      <c r="A22" s="2" t="s">
        <v>237</v>
      </c>
      <c r="B22" s="9" t="s">
        <v>238</v>
      </c>
      <c r="C22" s="9"/>
      <c r="D22" s="50"/>
      <c r="E22" s="50"/>
      <c r="F22" s="50"/>
      <c r="G22" s="50"/>
    </row>
    <row r="23" spans="1:7" ht="15.75" customHeight="1">
      <c r="A23" s="1" t="s">
        <v>239</v>
      </c>
      <c r="B23" s="10" t="s">
        <v>240</v>
      </c>
      <c r="C23" s="10"/>
      <c r="D23" s="51">
        <f>D18+D21</f>
        <v>494251416</v>
      </c>
      <c r="E23" s="51">
        <f>E18+E21</f>
        <v>431442857</v>
      </c>
      <c r="F23" s="51">
        <f>F18+F21</f>
        <v>494251416</v>
      </c>
      <c r="G23" s="51">
        <f>G18+G21</f>
        <v>431442857</v>
      </c>
    </row>
    <row r="24" spans="1:7" ht="15.75" customHeight="1">
      <c r="A24" s="2" t="s">
        <v>241</v>
      </c>
      <c r="B24" s="9" t="s">
        <v>242</v>
      </c>
      <c r="C24" s="9"/>
      <c r="D24" s="50">
        <v>99099506</v>
      </c>
      <c r="E24" s="50">
        <v>93860714</v>
      </c>
      <c r="F24" s="50"/>
      <c r="G24" s="50">
        <f>E24</f>
        <v>93860714</v>
      </c>
    </row>
    <row r="25" spans="1:7" ht="15.75" customHeight="1">
      <c r="A25" s="2" t="s">
        <v>243</v>
      </c>
      <c r="B25" s="9" t="s">
        <v>244</v>
      </c>
      <c r="C25" s="9"/>
      <c r="D25" s="50"/>
      <c r="E25" s="50"/>
      <c r="F25" s="50"/>
      <c r="G25" s="50"/>
    </row>
    <row r="26" spans="1:7" ht="15.75" customHeight="1">
      <c r="A26" s="1" t="s">
        <v>245</v>
      </c>
      <c r="B26" s="10" t="s">
        <v>246</v>
      </c>
      <c r="C26" s="10"/>
      <c r="D26" s="51">
        <f>D23-D24-D25</f>
        <v>395151910</v>
      </c>
      <c r="E26" s="51">
        <f>E23-E24-E25</f>
        <v>337582143</v>
      </c>
      <c r="F26" s="51">
        <f>F23-F24-F25</f>
        <v>494251416</v>
      </c>
      <c r="G26" s="51">
        <f>G23-G24-G25</f>
        <v>337582143</v>
      </c>
    </row>
    <row r="27" spans="1:7" ht="15.75" customHeight="1">
      <c r="A27" s="2" t="s">
        <v>247</v>
      </c>
      <c r="B27" s="9" t="s">
        <v>248</v>
      </c>
      <c r="C27" s="9"/>
      <c r="D27" s="50"/>
      <c r="E27" s="50"/>
      <c r="F27" s="50"/>
      <c r="G27" s="50"/>
    </row>
    <row r="28" spans="1:7" ht="15.75" customHeight="1">
      <c r="A28" s="2" t="s">
        <v>249</v>
      </c>
      <c r="B28" s="9" t="s">
        <v>250</v>
      </c>
      <c r="C28" s="9"/>
      <c r="D28" s="50"/>
      <c r="E28" s="50"/>
      <c r="F28" s="50"/>
      <c r="G28" s="50"/>
    </row>
    <row r="29" spans="1:7" ht="15.75" customHeight="1">
      <c r="A29" s="2" t="s">
        <v>251</v>
      </c>
      <c r="B29" s="9" t="s">
        <v>252</v>
      </c>
      <c r="C29" s="9"/>
      <c r="D29" s="50">
        <f>D26/1231060</f>
        <v>320.9850941465079</v>
      </c>
      <c r="E29" s="50">
        <f>E26/1231060</f>
        <v>274.2207065455786</v>
      </c>
      <c r="F29" s="50">
        <f>F26/1231060</f>
        <v>401.4844248046399</v>
      </c>
      <c r="G29" s="50">
        <f>G26/1231060</f>
        <v>274.2207065455786</v>
      </c>
    </row>
    <row r="30" ht="8.25" customHeight="1"/>
    <row r="31" spans="2:7" s="14" customFormat="1" ht="12.75">
      <c r="B31" s="15"/>
      <c r="C31" s="15"/>
      <c r="D31" s="44"/>
      <c r="E31" s="72" t="s">
        <v>319</v>
      </c>
      <c r="F31" s="70"/>
      <c r="G31" s="70"/>
    </row>
    <row r="32" spans="1:7" s="14" customFormat="1" ht="12.75">
      <c r="A32" s="14" t="s">
        <v>297</v>
      </c>
      <c r="B32" s="16" t="s">
        <v>298</v>
      </c>
      <c r="C32" s="15"/>
      <c r="D32" s="44"/>
      <c r="E32" s="44"/>
      <c r="F32" s="52" t="s">
        <v>296</v>
      </c>
      <c r="G32" s="44"/>
    </row>
    <row r="36" ht="12">
      <c r="A36" s="11"/>
    </row>
    <row r="38" spans="1:7" s="14" customFormat="1" ht="12.75">
      <c r="A38" s="14" t="s">
        <v>299</v>
      </c>
      <c r="B38" s="16" t="s">
        <v>300</v>
      </c>
      <c r="C38" s="15"/>
      <c r="D38" s="44"/>
      <c r="E38" s="44"/>
      <c r="F38" s="44" t="s">
        <v>301</v>
      </c>
      <c r="G38" s="44"/>
    </row>
    <row r="39" spans="2:7" s="14" customFormat="1" ht="12.75">
      <c r="B39" s="16"/>
      <c r="C39" s="15"/>
      <c r="D39" s="44"/>
      <c r="E39" s="44"/>
      <c r="F39" s="44"/>
      <c r="G39" s="44"/>
    </row>
  </sheetData>
  <sheetProtection/>
  <mergeCells count="6">
    <mergeCell ref="E31:G31"/>
    <mergeCell ref="A1:B1"/>
    <mergeCell ref="A3:B3"/>
    <mergeCell ref="A5:G5"/>
    <mergeCell ref="F1:G1"/>
    <mergeCell ref="F2:G2"/>
  </mergeCells>
  <printOptions horizontalCentered="1"/>
  <pageMargins left="0.5" right="0.4" top="0.2" bottom="0" header="0.511811023622047" footer="0.511811023622047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7"/>
  <sheetViews>
    <sheetView zoomScalePageLayoutView="0" workbookViewId="0" topLeftCell="A1">
      <selection activeCell="A58" sqref="A58"/>
    </sheetView>
  </sheetViews>
  <sheetFormatPr defaultColWidth="9.140625" defaultRowHeight="12"/>
  <cols>
    <col min="1" max="1" width="55.00390625" style="0" customWidth="1"/>
    <col min="2" max="2" width="6.28125" style="11" customWidth="1"/>
    <col min="3" max="3" width="7.00390625" style="0" customWidth="1"/>
    <col min="4" max="4" width="16.57421875" style="47" customWidth="1"/>
    <col min="5" max="5" width="16.421875" style="47" customWidth="1"/>
  </cols>
  <sheetData>
    <row r="1" spans="1:5" s="3" customFormat="1" ht="12">
      <c r="A1" s="66" t="s">
        <v>318</v>
      </c>
      <c r="B1" s="66"/>
      <c r="D1" s="63" t="s">
        <v>0</v>
      </c>
      <c r="E1" s="63"/>
    </row>
    <row r="2" spans="1:5" s="3" customFormat="1" ht="12">
      <c r="A2" s="56" t="s">
        <v>310</v>
      </c>
      <c r="B2" s="56"/>
      <c r="D2" s="63" t="s">
        <v>311</v>
      </c>
      <c r="E2" s="63"/>
    </row>
    <row r="3" spans="1:5" s="3" customFormat="1" ht="12">
      <c r="A3" s="64" t="s">
        <v>302</v>
      </c>
      <c r="B3" s="67"/>
      <c r="D3" s="37"/>
      <c r="E3" s="37"/>
    </row>
    <row r="4" spans="2:5" s="3" customFormat="1" ht="12">
      <c r="B4" s="7"/>
      <c r="D4" s="37"/>
      <c r="E4" s="37" t="s">
        <v>294</v>
      </c>
    </row>
    <row r="5" spans="1:5" s="3" customFormat="1" ht="23.25" customHeight="1">
      <c r="A5" s="65" t="s">
        <v>315</v>
      </c>
      <c r="B5" s="65"/>
      <c r="C5" s="65"/>
      <c r="D5" s="65"/>
      <c r="E5" s="65"/>
    </row>
    <row r="6" spans="2:5" s="3" customFormat="1" ht="12">
      <c r="B6" s="7"/>
      <c r="D6" s="37"/>
      <c r="E6" s="37"/>
    </row>
    <row r="7" spans="1:5" s="3" customFormat="1" ht="36">
      <c r="A7" s="6" t="s">
        <v>1</v>
      </c>
      <c r="B7" s="4" t="s">
        <v>2</v>
      </c>
      <c r="C7" s="4" t="s">
        <v>3</v>
      </c>
      <c r="D7" s="48" t="s">
        <v>253</v>
      </c>
      <c r="E7" s="48" t="s">
        <v>254</v>
      </c>
    </row>
    <row r="8" spans="1:5" s="26" customFormat="1" ht="18" customHeight="1">
      <c r="A8" s="24" t="s">
        <v>255</v>
      </c>
      <c r="B8" s="25"/>
      <c r="C8" s="24"/>
      <c r="D8" s="61"/>
      <c r="E8" s="53"/>
    </row>
    <row r="9" spans="1:5" s="26" customFormat="1" ht="18" customHeight="1">
      <c r="A9" s="27" t="s">
        <v>256</v>
      </c>
      <c r="B9" s="28" t="s">
        <v>196</v>
      </c>
      <c r="C9" s="59"/>
      <c r="D9" s="62">
        <v>12429499277</v>
      </c>
      <c r="E9" s="60">
        <v>13592210156</v>
      </c>
    </row>
    <row r="10" spans="1:5" s="26" customFormat="1" ht="18" customHeight="1">
      <c r="A10" s="27" t="s">
        <v>257</v>
      </c>
      <c r="B10" s="28" t="s">
        <v>198</v>
      </c>
      <c r="C10" s="59"/>
      <c r="D10" s="62">
        <v>-5717337827</v>
      </c>
      <c r="E10" s="60">
        <v>-6784586644</v>
      </c>
    </row>
    <row r="11" spans="1:5" s="26" customFormat="1" ht="18" customHeight="1">
      <c r="A11" s="27" t="s">
        <v>258</v>
      </c>
      <c r="B11" s="28" t="s">
        <v>200</v>
      </c>
      <c r="C11" s="59"/>
      <c r="D11" s="62">
        <v>-3125102057</v>
      </c>
      <c r="E11" s="60">
        <v>-3957975616</v>
      </c>
    </row>
    <row r="12" spans="1:5" s="26" customFormat="1" ht="18" customHeight="1">
      <c r="A12" s="27" t="s">
        <v>259</v>
      </c>
      <c r="B12" s="28" t="s">
        <v>202</v>
      </c>
      <c r="C12" s="59"/>
      <c r="D12" s="62">
        <v>-72462430</v>
      </c>
      <c r="E12" s="60">
        <v>-108449031</v>
      </c>
    </row>
    <row r="13" spans="1:5" s="26" customFormat="1" ht="18" customHeight="1">
      <c r="A13" s="27" t="s">
        <v>260</v>
      </c>
      <c r="B13" s="28" t="s">
        <v>204</v>
      </c>
      <c r="C13" s="59"/>
      <c r="D13" s="62"/>
      <c r="E13" s="60">
        <v>-200000000</v>
      </c>
    </row>
    <row r="14" spans="1:5" s="26" customFormat="1" ht="18" customHeight="1">
      <c r="A14" s="27" t="s">
        <v>261</v>
      </c>
      <c r="B14" s="28" t="s">
        <v>206</v>
      </c>
      <c r="C14" s="59"/>
      <c r="D14" s="62">
        <v>200219350</v>
      </c>
      <c r="E14" s="60">
        <v>117876509</v>
      </c>
    </row>
    <row r="15" spans="1:5" s="26" customFormat="1" ht="18" customHeight="1">
      <c r="A15" s="27" t="s">
        <v>262</v>
      </c>
      <c r="B15" s="28" t="s">
        <v>263</v>
      </c>
      <c r="C15" s="59"/>
      <c r="D15" s="62">
        <v>-2147327251</v>
      </c>
      <c r="E15" s="60">
        <v>-1666177590</v>
      </c>
    </row>
    <row r="16" spans="1:5" s="26" customFormat="1" ht="18" customHeight="1">
      <c r="A16" s="29" t="s">
        <v>264</v>
      </c>
      <c r="B16" s="30" t="s">
        <v>218</v>
      </c>
      <c r="C16" s="29"/>
      <c r="D16" s="53">
        <f>SUM(D9:D15)</f>
        <v>1567489062</v>
      </c>
      <c r="E16" s="55">
        <f>SUM(E9:E15)</f>
        <v>992897784</v>
      </c>
    </row>
    <row r="17" spans="1:5" s="26" customFormat="1" ht="18" customHeight="1">
      <c r="A17" s="29" t="s">
        <v>265</v>
      </c>
      <c r="B17" s="30"/>
      <c r="C17" s="29"/>
      <c r="D17" s="55"/>
      <c r="E17" s="55"/>
    </row>
    <row r="18" spans="1:5" s="26" customFormat="1" ht="18" customHeight="1">
      <c r="A18" s="27" t="s">
        <v>266</v>
      </c>
      <c r="B18" s="28" t="s">
        <v>220</v>
      </c>
      <c r="C18" s="27"/>
      <c r="D18" s="54"/>
      <c r="E18" s="54">
        <v>-54545100</v>
      </c>
    </row>
    <row r="19" spans="1:5" s="26" customFormat="1" ht="24">
      <c r="A19" s="27" t="s">
        <v>267</v>
      </c>
      <c r="B19" s="28" t="s">
        <v>222</v>
      </c>
      <c r="C19" s="27"/>
      <c r="D19" s="54"/>
      <c r="E19" s="54"/>
    </row>
    <row r="20" spans="1:5" s="26" customFormat="1" ht="18" customHeight="1">
      <c r="A20" s="27" t="s">
        <v>268</v>
      </c>
      <c r="B20" s="28" t="s">
        <v>224</v>
      </c>
      <c r="C20" s="27"/>
      <c r="D20" s="54"/>
      <c r="E20" s="54"/>
    </row>
    <row r="21" spans="1:5" s="26" customFormat="1" ht="18" customHeight="1">
      <c r="A21" s="27" t="s">
        <v>269</v>
      </c>
      <c r="B21" s="28" t="s">
        <v>226</v>
      </c>
      <c r="C21" s="27"/>
      <c r="D21" s="54"/>
      <c r="E21" s="54"/>
    </row>
    <row r="22" spans="1:5" s="26" customFormat="1" ht="18" customHeight="1">
      <c r="A22" s="27" t="s">
        <v>270</v>
      </c>
      <c r="B22" s="28" t="s">
        <v>228</v>
      </c>
      <c r="C22" s="27"/>
      <c r="D22" s="54"/>
      <c r="E22" s="54"/>
    </row>
    <row r="23" spans="1:5" s="26" customFormat="1" ht="18" customHeight="1">
      <c r="A23" s="27" t="s">
        <v>271</v>
      </c>
      <c r="B23" s="28" t="s">
        <v>272</v>
      </c>
      <c r="C23" s="27"/>
      <c r="D23" s="54"/>
      <c r="E23" s="54"/>
    </row>
    <row r="24" spans="1:5" s="26" customFormat="1" ht="18" customHeight="1">
      <c r="A24" s="27" t="s">
        <v>273</v>
      </c>
      <c r="B24" s="28" t="s">
        <v>274</v>
      </c>
      <c r="C24" s="27"/>
      <c r="D24" s="54"/>
      <c r="E24" s="54"/>
    </row>
    <row r="25" spans="1:5" s="26" customFormat="1" ht="18" customHeight="1">
      <c r="A25" s="29" t="s">
        <v>275</v>
      </c>
      <c r="B25" s="30" t="s">
        <v>230</v>
      </c>
      <c r="C25" s="29"/>
      <c r="D25" s="55">
        <f>SUM(D18:D24)</f>
        <v>0</v>
      </c>
      <c r="E25" s="55">
        <f>SUM(E18:E24)</f>
        <v>-54545100</v>
      </c>
    </row>
    <row r="26" spans="1:5" s="26" customFormat="1" ht="18" customHeight="1">
      <c r="A26" s="29" t="s">
        <v>276</v>
      </c>
      <c r="B26" s="30"/>
      <c r="C26" s="29"/>
      <c r="D26" s="55"/>
      <c r="E26" s="55"/>
    </row>
    <row r="27" spans="1:5" s="26" customFormat="1" ht="18" customHeight="1">
      <c r="A27" s="27" t="s">
        <v>277</v>
      </c>
      <c r="B27" s="28" t="s">
        <v>232</v>
      </c>
      <c r="C27" s="27"/>
      <c r="D27" s="54"/>
      <c r="E27" s="54"/>
    </row>
    <row r="28" spans="1:5" s="26" customFormat="1" ht="24">
      <c r="A28" s="27" t="s">
        <v>278</v>
      </c>
      <c r="B28" s="28" t="s">
        <v>234</v>
      </c>
      <c r="C28" s="27"/>
      <c r="D28" s="54"/>
      <c r="E28" s="54"/>
    </row>
    <row r="29" spans="1:5" s="26" customFormat="1" ht="18" customHeight="1">
      <c r="A29" s="27" t="s">
        <v>279</v>
      </c>
      <c r="B29" s="28" t="s">
        <v>280</v>
      </c>
      <c r="C29" s="27"/>
      <c r="D29" s="54"/>
      <c r="E29" s="54"/>
    </row>
    <row r="30" spans="1:5" s="26" customFormat="1" ht="18" customHeight="1">
      <c r="A30" s="27" t="s">
        <v>281</v>
      </c>
      <c r="B30" s="28" t="s">
        <v>282</v>
      </c>
      <c r="C30" s="27"/>
      <c r="D30" s="54">
        <v>-1297107820</v>
      </c>
      <c r="E30" s="54">
        <v>-738146539</v>
      </c>
    </row>
    <row r="31" spans="1:5" s="26" customFormat="1" ht="18" customHeight="1">
      <c r="A31" s="27" t="s">
        <v>283</v>
      </c>
      <c r="B31" s="28" t="s">
        <v>284</v>
      </c>
      <c r="C31" s="27"/>
      <c r="D31" s="54"/>
      <c r="E31" s="54"/>
    </row>
    <row r="32" spans="1:5" s="26" customFormat="1" ht="18" customHeight="1">
      <c r="A32" s="27" t="s">
        <v>285</v>
      </c>
      <c r="B32" s="28" t="s">
        <v>286</v>
      </c>
      <c r="C32" s="27"/>
      <c r="D32" s="54">
        <v>-45300300</v>
      </c>
      <c r="E32" s="54">
        <v>-93182400</v>
      </c>
    </row>
    <row r="33" spans="1:5" s="26" customFormat="1" ht="18" customHeight="1">
      <c r="A33" s="29" t="s">
        <v>287</v>
      </c>
      <c r="B33" s="30" t="s">
        <v>236</v>
      </c>
      <c r="C33" s="29"/>
      <c r="D33" s="55">
        <f>SUM(D27:D32)</f>
        <v>-1342408120</v>
      </c>
      <c r="E33" s="55">
        <f>SUM(E27:E32)</f>
        <v>-831328939</v>
      </c>
    </row>
    <row r="34" spans="1:5" s="26" customFormat="1" ht="18" customHeight="1">
      <c r="A34" s="29" t="s">
        <v>288</v>
      </c>
      <c r="B34" s="30" t="s">
        <v>240</v>
      </c>
      <c r="C34" s="29"/>
      <c r="D34" s="55">
        <f>D16+D25+D33</f>
        <v>225080942</v>
      </c>
      <c r="E34" s="55">
        <f>E16+E25+E33</f>
        <v>107023745</v>
      </c>
    </row>
    <row r="35" spans="1:5" s="26" customFormat="1" ht="18" customHeight="1">
      <c r="A35" s="27" t="s">
        <v>289</v>
      </c>
      <c r="B35" s="28" t="s">
        <v>246</v>
      </c>
      <c r="C35" s="27"/>
      <c r="D35" s="54">
        <v>468913203</v>
      </c>
      <c r="E35" s="54">
        <v>1287496274</v>
      </c>
    </row>
    <row r="36" spans="1:5" s="26" customFormat="1" ht="18" customHeight="1">
      <c r="A36" s="27" t="s">
        <v>290</v>
      </c>
      <c r="B36" s="28" t="s">
        <v>248</v>
      </c>
      <c r="C36" s="27"/>
      <c r="D36" s="54"/>
      <c r="E36" s="54"/>
    </row>
    <row r="37" spans="1:5" s="26" customFormat="1" ht="18" customHeight="1">
      <c r="A37" s="29" t="s">
        <v>291</v>
      </c>
      <c r="B37" s="30" t="s">
        <v>252</v>
      </c>
      <c r="C37" s="30" t="s">
        <v>309</v>
      </c>
      <c r="D37" s="55">
        <f>D34+D35+D36</f>
        <v>693994145</v>
      </c>
      <c r="E37" s="55">
        <f>E34+E35+E36</f>
        <v>1394520019</v>
      </c>
    </row>
    <row r="39" spans="1:5" ht="12.75">
      <c r="A39" s="14"/>
      <c r="B39" s="15"/>
      <c r="C39" s="74" t="s">
        <v>319</v>
      </c>
      <c r="D39" s="73"/>
      <c r="E39" s="73"/>
    </row>
    <row r="40" spans="1:5" ht="12.75">
      <c r="A40" s="14" t="s">
        <v>303</v>
      </c>
      <c r="B40" s="16"/>
      <c r="C40" s="14"/>
      <c r="D40" s="46" t="s">
        <v>306</v>
      </c>
      <c r="E40" s="44"/>
    </row>
    <row r="46" spans="1:5" ht="12.75">
      <c r="A46" s="14" t="s">
        <v>304</v>
      </c>
      <c r="B46" s="16"/>
      <c r="C46" s="14"/>
      <c r="D46" s="44" t="s">
        <v>307</v>
      </c>
      <c r="E46" s="44"/>
    </row>
    <row r="47" ht="12">
      <c r="D47" s="47" t="s">
        <v>308</v>
      </c>
    </row>
  </sheetData>
  <sheetProtection/>
  <mergeCells count="6">
    <mergeCell ref="C39:E39"/>
    <mergeCell ref="A1:B1"/>
    <mergeCell ref="A3:B3"/>
    <mergeCell ref="D1:E1"/>
    <mergeCell ref="D2:E2"/>
    <mergeCell ref="A5:E5"/>
  </mergeCells>
  <printOptions horizontalCentered="1"/>
  <pageMargins left="0.33" right="0.09" top="0.39" bottom="0.5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87"/>
  <sheetViews>
    <sheetView showGridLines="0" tabSelected="1" zoomScalePageLayoutView="0" workbookViewId="0" topLeftCell="A466">
      <selection activeCell="B8" sqref="B8"/>
    </sheetView>
  </sheetViews>
  <sheetFormatPr defaultColWidth="17.7109375" defaultRowHeight="12"/>
  <cols>
    <col min="1" max="1" width="28.421875" style="76" customWidth="1"/>
    <col min="2" max="2" width="13.421875" style="76" customWidth="1"/>
    <col min="3" max="3" width="13.8515625" style="76" customWidth="1"/>
    <col min="4" max="4" width="12.28125" style="76" customWidth="1"/>
    <col min="5" max="5" width="11.57421875" style="76" customWidth="1"/>
    <col min="6" max="6" width="18.8515625" style="76" customWidth="1"/>
    <col min="7" max="16384" width="17.7109375" style="76" customWidth="1"/>
  </cols>
  <sheetData>
    <row r="1" spans="1:6" ht="20.25">
      <c r="A1" s="75" t="s">
        <v>320</v>
      </c>
      <c r="B1" s="75"/>
      <c r="C1" s="75"/>
      <c r="D1" s="75"/>
      <c r="E1" s="75"/>
      <c r="F1" s="75"/>
    </row>
    <row r="2" spans="1:6" ht="20.25">
      <c r="A2" s="77" t="s">
        <v>321</v>
      </c>
      <c r="B2" s="77"/>
      <c r="C2" s="77"/>
      <c r="D2" s="77"/>
      <c r="E2" s="77"/>
      <c r="F2" s="77"/>
    </row>
    <row r="3" spans="1:6" ht="20.25">
      <c r="A3" s="78"/>
      <c r="B3" s="78"/>
      <c r="C3" s="78"/>
      <c r="D3" s="78"/>
      <c r="E3" s="78"/>
      <c r="F3" s="78"/>
    </row>
    <row r="4" spans="1:6" ht="20.25">
      <c r="A4" s="75" t="s">
        <v>322</v>
      </c>
      <c r="B4" s="75"/>
      <c r="C4" s="75"/>
      <c r="D4" s="75"/>
      <c r="E4" s="75"/>
      <c r="F4" s="75"/>
    </row>
    <row r="5" spans="1:6" ht="20.25">
      <c r="A5" s="75" t="s">
        <v>323</v>
      </c>
      <c r="B5" s="75"/>
      <c r="C5" s="75"/>
      <c r="D5" s="75"/>
      <c r="E5" s="75"/>
      <c r="F5" s="75"/>
    </row>
    <row r="6" spans="1:6" ht="16.5" customHeight="1">
      <c r="A6" s="79" t="s">
        <v>324</v>
      </c>
      <c r="B6" s="79"/>
      <c r="C6" s="79"/>
      <c r="D6" s="79"/>
      <c r="E6" s="79"/>
      <c r="F6" s="79"/>
    </row>
    <row r="7" spans="1:6" ht="20.25">
      <c r="A7" s="80" t="s">
        <v>325</v>
      </c>
      <c r="B7" s="79"/>
      <c r="C7" s="79"/>
      <c r="D7" s="79"/>
      <c r="E7" s="79"/>
      <c r="F7" s="79"/>
    </row>
    <row r="8" spans="1:6" ht="20.25">
      <c r="A8" s="81" t="s">
        <v>326</v>
      </c>
      <c r="B8" s="79"/>
      <c r="C8" s="79"/>
      <c r="D8" s="79"/>
      <c r="E8" s="79"/>
      <c r="F8" s="79"/>
    </row>
    <row r="9" spans="1:6" ht="20.25">
      <c r="A9" s="81" t="s">
        <v>327</v>
      </c>
      <c r="B9" s="79"/>
      <c r="C9" s="79"/>
      <c r="D9" s="79"/>
      <c r="E9" s="79"/>
      <c r="F9" s="79"/>
    </row>
    <row r="10" spans="1:6" ht="20.25">
      <c r="A10" s="81" t="s">
        <v>328</v>
      </c>
      <c r="B10" s="79"/>
      <c r="C10" s="79"/>
      <c r="D10" s="79"/>
      <c r="E10" s="79"/>
      <c r="F10" s="79"/>
    </row>
    <row r="11" spans="1:6" ht="20.25">
      <c r="A11" s="81" t="s">
        <v>329</v>
      </c>
      <c r="B11" s="79"/>
      <c r="C11" s="79"/>
      <c r="D11" s="79"/>
      <c r="E11" s="79"/>
      <c r="F11" s="79"/>
    </row>
    <row r="12" spans="1:6" ht="20.25">
      <c r="A12" s="81" t="s">
        <v>330</v>
      </c>
      <c r="B12" s="79"/>
      <c r="C12" s="79"/>
      <c r="D12" s="79"/>
      <c r="E12" s="79"/>
      <c r="F12" s="79"/>
    </row>
    <row r="13" spans="1:6" ht="20.25">
      <c r="A13" s="81" t="s">
        <v>331</v>
      </c>
      <c r="B13" s="79"/>
      <c r="C13" s="79"/>
      <c r="D13" s="79"/>
      <c r="E13" s="79"/>
      <c r="F13" s="79"/>
    </row>
    <row r="14" spans="1:6" ht="20.25">
      <c r="A14" s="81" t="s">
        <v>332</v>
      </c>
      <c r="B14" s="79"/>
      <c r="C14" s="79"/>
      <c r="D14" s="79"/>
      <c r="E14" s="79"/>
      <c r="F14" s="79"/>
    </row>
    <row r="15" spans="1:6" ht="20.25">
      <c r="A15" s="81" t="s">
        <v>333</v>
      </c>
      <c r="B15" s="79"/>
      <c r="C15" s="79"/>
      <c r="D15" s="79"/>
      <c r="E15" s="79"/>
      <c r="F15" s="79"/>
    </row>
    <row r="16" spans="1:6" ht="20.25">
      <c r="A16" s="81" t="s">
        <v>334</v>
      </c>
      <c r="B16" s="79"/>
      <c r="C16" s="79"/>
      <c r="D16" s="79"/>
      <c r="E16" s="79"/>
      <c r="F16" s="79"/>
    </row>
    <row r="17" spans="1:6" ht="20.25">
      <c r="A17" s="81" t="s">
        <v>335</v>
      </c>
      <c r="B17" s="79"/>
      <c r="C17" s="79"/>
      <c r="D17" s="79"/>
      <c r="E17" s="79"/>
      <c r="F17" s="79"/>
    </row>
    <row r="18" spans="1:6" ht="20.25">
      <c r="A18" s="81" t="s">
        <v>336</v>
      </c>
      <c r="B18" s="79"/>
      <c r="C18" s="79"/>
      <c r="D18" s="79"/>
      <c r="E18" s="79"/>
      <c r="F18" s="79"/>
    </row>
    <row r="19" spans="1:6" ht="20.25">
      <c r="A19" s="81" t="s">
        <v>337</v>
      </c>
      <c r="B19" s="79"/>
      <c r="C19" s="79"/>
      <c r="D19" s="79"/>
      <c r="E19" s="79"/>
      <c r="F19" s="79"/>
    </row>
    <row r="20" spans="1:6" ht="20.25">
      <c r="A20" s="81" t="s">
        <v>338</v>
      </c>
      <c r="B20" s="79"/>
      <c r="C20" s="79"/>
      <c r="D20" s="79"/>
      <c r="E20" s="79"/>
      <c r="F20" s="79"/>
    </row>
    <row r="21" spans="1:6" ht="20.25">
      <c r="A21" s="81" t="s">
        <v>339</v>
      </c>
      <c r="B21" s="79"/>
      <c r="C21" s="79"/>
      <c r="D21" s="79"/>
      <c r="E21" s="79"/>
      <c r="F21" s="79"/>
    </row>
    <row r="22" spans="1:6" ht="20.25">
      <c r="A22" s="81" t="s">
        <v>340</v>
      </c>
      <c r="B22" s="79"/>
      <c r="C22" s="79"/>
      <c r="D22" s="79"/>
      <c r="E22" s="79"/>
      <c r="F22" s="79"/>
    </row>
    <row r="23" spans="1:6" ht="20.25">
      <c r="A23" s="81" t="s">
        <v>341</v>
      </c>
      <c r="B23" s="79"/>
      <c r="C23" s="79"/>
      <c r="D23" s="79"/>
      <c r="E23" s="79"/>
      <c r="F23" s="79"/>
    </row>
    <row r="24" spans="1:6" ht="20.25">
      <c r="A24" s="81" t="s">
        <v>342</v>
      </c>
      <c r="B24" s="79"/>
      <c r="C24" s="79"/>
      <c r="D24" s="79"/>
      <c r="E24" s="79"/>
      <c r="F24" s="79"/>
    </row>
    <row r="25" spans="1:6" ht="20.25">
      <c r="A25" s="81" t="s">
        <v>343</v>
      </c>
      <c r="B25" s="79"/>
      <c r="C25" s="79"/>
      <c r="D25" s="79"/>
      <c r="E25" s="79"/>
      <c r="F25" s="79"/>
    </row>
    <row r="26" spans="1:6" ht="20.25">
      <c r="A26" s="81" t="s">
        <v>344</v>
      </c>
      <c r="B26" s="79"/>
      <c r="C26" s="79"/>
      <c r="D26" s="79"/>
      <c r="E26" s="79"/>
      <c r="F26" s="79"/>
    </row>
    <row r="27" spans="1:6" ht="20.25">
      <c r="A27" s="81" t="s">
        <v>345</v>
      </c>
      <c r="B27" s="79"/>
      <c r="C27" s="79"/>
      <c r="D27" s="79"/>
      <c r="E27" s="79"/>
      <c r="F27" s="79"/>
    </row>
    <row r="28" spans="1:6" ht="20.25">
      <c r="A28" s="81" t="s">
        <v>346</v>
      </c>
      <c r="B28" s="79"/>
      <c r="C28" s="79"/>
      <c r="D28" s="79"/>
      <c r="E28" s="79"/>
      <c r="F28" s="79"/>
    </row>
    <row r="29" spans="1:6" ht="20.25">
      <c r="A29" s="81" t="s">
        <v>347</v>
      </c>
      <c r="B29" s="79"/>
      <c r="C29" s="79"/>
      <c r="D29" s="79"/>
      <c r="E29" s="79"/>
      <c r="F29" s="79"/>
    </row>
    <row r="30" spans="1:6" ht="20.25">
      <c r="A30" s="81" t="s">
        <v>348</v>
      </c>
      <c r="B30" s="79"/>
      <c r="C30" s="79"/>
      <c r="D30" s="79"/>
      <c r="E30" s="79"/>
      <c r="F30" s="79"/>
    </row>
    <row r="31" spans="1:6" ht="20.25">
      <c r="A31" s="81" t="s">
        <v>349</v>
      </c>
      <c r="B31" s="79"/>
      <c r="C31" s="79"/>
      <c r="D31" s="79"/>
      <c r="E31" s="79"/>
      <c r="F31" s="79"/>
    </row>
    <row r="32" spans="1:6" ht="20.25">
      <c r="A32" s="81" t="s">
        <v>350</v>
      </c>
      <c r="B32" s="79"/>
      <c r="C32" s="79"/>
      <c r="D32" s="79"/>
      <c r="E32" s="79"/>
      <c r="F32" s="79"/>
    </row>
    <row r="33" spans="1:6" ht="20.25">
      <c r="A33" s="81" t="s">
        <v>351</v>
      </c>
      <c r="B33" s="79"/>
      <c r="C33" s="79"/>
      <c r="D33" s="79"/>
      <c r="E33" s="79"/>
      <c r="F33" s="79"/>
    </row>
    <row r="34" spans="1:6" ht="20.25">
      <c r="A34" s="81" t="s">
        <v>352</v>
      </c>
      <c r="B34" s="79"/>
      <c r="C34" s="79"/>
      <c r="D34" s="79"/>
      <c r="E34" s="79"/>
      <c r="F34" s="79"/>
    </row>
    <row r="35" spans="1:6" ht="20.25">
      <c r="A35" s="80" t="s">
        <v>353</v>
      </c>
      <c r="B35" s="79"/>
      <c r="C35" s="79"/>
      <c r="D35" s="79"/>
      <c r="E35" s="79"/>
      <c r="F35" s="79"/>
    </row>
    <row r="36" spans="1:6" ht="20.25">
      <c r="A36" s="81" t="s">
        <v>354</v>
      </c>
      <c r="B36" s="79"/>
      <c r="C36" s="79"/>
      <c r="D36" s="79"/>
      <c r="E36" s="79"/>
      <c r="F36" s="79"/>
    </row>
    <row r="37" spans="1:6" ht="20.25">
      <c r="A37" s="81" t="s">
        <v>355</v>
      </c>
      <c r="B37" s="79"/>
      <c r="C37" s="79"/>
      <c r="D37" s="79"/>
      <c r="E37" s="79"/>
      <c r="F37" s="79"/>
    </row>
    <row r="38" spans="1:6" ht="20.25">
      <c r="A38" s="80" t="s">
        <v>356</v>
      </c>
      <c r="B38" s="79"/>
      <c r="C38" s="79"/>
      <c r="D38" s="79"/>
      <c r="E38" s="79"/>
      <c r="F38" s="79"/>
    </row>
    <row r="39" spans="1:6" ht="20.25">
      <c r="A39" s="81" t="s">
        <v>357</v>
      </c>
      <c r="B39" s="79"/>
      <c r="C39" s="79"/>
      <c r="D39" s="79"/>
      <c r="E39" s="79"/>
      <c r="F39" s="79"/>
    </row>
    <row r="40" spans="1:6" ht="20.25">
      <c r="A40" s="81" t="s">
        <v>358</v>
      </c>
      <c r="B40" s="79"/>
      <c r="C40" s="79"/>
      <c r="D40" s="79"/>
      <c r="E40" s="79"/>
      <c r="F40" s="79"/>
    </row>
    <row r="41" spans="1:6" ht="20.25">
      <c r="A41" s="81" t="s">
        <v>359</v>
      </c>
      <c r="B41" s="79"/>
      <c r="C41" s="79"/>
      <c r="D41" s="79"/>
      <c r="E41" s="79"/>
      <c r="F41" s="79"/>
    </row>
    <row r="42" spans="1:6" ht="20.25">
      <c r="A42" s="81" t="s">
        <v>360</v>
      </c>
      <c r="B42" s="79"/>
      <c r="C42" s="79"/>
      <c r="D42" s="79"/>
      <c r="E42" s="79"/>
      <c r="F42" s="79"/>
    </row>
    <row r="43" spans="1:6" ht="20.25">
      <c r="A43" s="81" t="s">
        <v>361</v>
      </c>
      <c r="B43" s="79"/>
      <c r="C43" s="79"/>
      <c r="D43" s="79"/>
      <c r="E43" s="79"/>
      <c r="F43" s="79"/>
    </row>
    <row r="44" spans="1:6" ht="20.25">
      <c r="A44" s="80" t="s">
        <v>362</v>
      </c>
      <c r="B44" s="79"/>
      <c r="C44" s="79"/>
      <c r="D44" s="79"/>
      <c r="E44" s="79"/>
      <c r="F44" s="79"/>
    </row>
    <row r="45" spans="1:6" ht="20.25">
      <c r="A45" s="80" t="s">
        <v>363</v>
      </c>
      <c r="B45" s="79"/>
      <c r="C45" s="79"/>
      <c r="D45" s="79"/>
      <c r="E45" s="79"/>
      <c r="F45" s="79"/>
    </row>
    <row r="46" spans="1:6" ht="20.25">
      <c r="A46" s="81" t="s">
        <v>364</v>
      </c>
      <c r="B46" s="79"/>
      <c r="C46" s="79"/>
      <c r="D46" s="79"/>
      <c r="E46" s="79"/>
      <c r="F46" s="79"/>
    </row>
    <row r="47" spans="1:6" ht="20.25">
      <c r="A47" s="81" t="s">
        <v>365</v>
      </c>
      <c r="B47" s="79"/>
      <c r="C47" s="79"/>
      <c r="D47" s="79"/>
      <c r="E47" s="79"/>
      <c r="F47" s="79"/>
    </row>
    <row r="48" spans="1:6" ht="20.25">
      <c r="A48" s="81" t="s">
        <v>366</v>
      </c>
      <c r="B48" s="79"/>
      <c r="C48" s="79"/>
      <c r="D48" s="79"/>
      <c r="E48" s="79"/>
      <c r="F48" s="79"/>
    </row>
    <row r="49" spans="1:6" ht="20.25">
      <c r="A49" s="80" t="s">
        <v>367</v>
      </c>
      <c r="B49" s="79"/>
      <c r="C49" s="79"/>
      <c r="D49" s="79"/>
      <c r="E49" s="79"/>
      <c r="F49" s="79"/>
    </row>
    <row r="50" spans="1:6" ht="20.25">
      <c r="A50" s="81" t="s">
        <v>368</v>
      </c>
      <c r="B50" s="79"/>
      <c r="C50" s="79"/>
      <c r="D50" s="79"/>
      <c r="E50" s="79"/>
      <c r="F50" s="79"/>
    </row>
    <row r="51" spans="1:6" ht="20.25">
      <c r="A51" s="81" t="s">
        <v>369</v>
      </c>
      <c r="B51" s="79"/>
      <c r="C51" s="79"/>
      <c r="D51" s="79"/>
      <c r="E51" s="79"/>
      <c r="F51" s="79"/>
    </row>
    <row r="52" spans="1:6" ht="20.25">
      <c r="A52" s="81" t="s">
        <v>370</v>
      </c>
      <c r="B52" s="79"/>
      <c r="C52" s="79"/>
      <c r="D52" s="79"/>
      <c r="E52" s="79"/>
      <c r="F52" s="79"/>
    </row>
    <row r="53" spans="1:6" ht="20.25">
      <c r="A53" s="81" t="s">
        <v>371</v>
      </c>
      <c r="B53" s="79"/>
      <c r="C53" s="79"/>
      <c r="D53" s="79"/>
      <c r="E53" s="79"/>
      <c r="F53" s="79"/>
    </row>
    <row r="54" spans="1:6" ht="20.25">
      <c r="A54" s="81" t="s">
        <v>372</v>
      </c>
      <c r="B54" s="79"/>
      <c r="C54" s="79"/>
      <c r="D54" s="79"/>
      <c r="E54" s="79"/>
      <c r="F54" s="79"/>
    </row>
    <row r="55" spans="1:6" ht="20.25">
      <c r="A55" s="81" t="s">
        <v>373</v>
      </c>
      <c r="B55" s="79"/>
      <c r="C55" s="79"/>
      <c r="D55" s="79"/>
      <c r="E55" s="79"/>
      <c r="F55" s="79"/>
    </row>
    <row r="56" spans="1:6" ht="20.25">
      <c r="A56" s="81" t="s">
        <v>374</v>
      </c>
      <c r="B56" s="79"/>
      <c r="C56" s="79"/>
      <c r="D56" s="79"/>
      <c r="E56" s="79"/>
      <c r="F56" s="79"/>
    </row>
    <row r="57" spans="1:6" ht="20.25">
      <c r="A57" s="81" t="s">
        <v>375</v>
      </c>
      <c r="B57" s="79"/>
      <c r="C57" s="79"/>
      <c r="D57" s="79"/>
      <c r="E57" s="79"/>
      <c r="F57" s="79"/>
    </row>
    <row r="58" spans="1:6" ht="20.25">
      <c r="A58" s="81" t="s">
        <v>376</v>
      </c>
      <c r="B58" s="79"/>
      <c r="C58" s="79"/>
      <c r="D58" s="79"/>
      <c r="E58" s="79"/>
      <c r="F58" s="79"/>
    </row>
    <row r="59" spans="1:6" ht="20.25">
      <c r="A59" s="81" t="s">
        <v>377</v>
      </c>
      <c r="B59" s="79"/>
      <c r="C59" s="79"/>
      <c r="D59" s="79"/>
      <c r="E59" s="79"/>
      <c r="F59" s="79"/>
    </row>
    <row r="60" spans="1:6" ht="20.25">
      <c r="A60" s="80" t="s">
        <v>378</v>
      </c>
      <c r="B60" s="79"/>
      <c r="C60" s="79"/>
      <c r="D60" s="79"/>
      <c r="E60" s="79"/>
      <c r="F60" s="79"/>
    </row>
    <row r="61" spans="1:6" ht="20.25">
      <c r="A61" s="81" t="s">
        <v>379</v>
      </c>
      <c r="B61" s="79"/>
      <c r="C61" s="79"/>
      <c r="D61" s="79"/>
      <c r="E61" s="79"/>
      <c r="F61" s="79"/>
    </row>
    <row r="62" spans="1:6" ht="20.25">
      <c r="A62" s="81" t="s">
        <v>380</v>
      </c>
      <c r="B62" s="79"/>
      <c r="C62" s="79"/>
      <c r="D62" s="79"/>
      <c r="E62" s="79"/>
      <c r="F62" s="79"/>
    </row>
    <row r="63" spans="1:6" ht="20.25">
      <c r="A63" s="81" t="s">
        <v>381</v>
      </c>
      <c r="B63" s="79"/>
      <c r="C63" s="79"/>
      <c r="D63" s="79"/>
      <c r="E63" s="79"/>
      <c r="F63" s="79"/>
    </row>
    <row r="64" spans="1:6" ht="20.25">
      <c r="A64" s="82" t="s">
        <v>382</v>
      </c>
      <c r="B64" s="79"/>
      <c r="C64" s="79"/>
      <c r="D64" s="79"/>
      <c r="E64" s="79"/>
      <c r="F64" s="79"/>
    </row>
    <row r="65" spans="1:6" ht="20.25">
      <c r="A65" s="81" t="s">
        <v>383</v>
      </c>
      <c r="B65" s="83"/>
      <c r="C65" s="83"/>
      <c r="D65" s="83"/>
      <c r="E65" s="83"/>
      <c r="F65" s="83"/>
    </row>
    <row r="66" spans="1:6" ht="20.25">
      <c r="A66" s="82" t="s">
        <v>384</v>
      </c>
      <c r="B66" s="83"/>
      <c r="C66" s="83"/>
      <c r="D66" s="83"/>
      <c r="E66" s="83"/>
      <c r="F66" s="83"/>
    </row>
    <row r="67" spans="1:6" ht="20.25">
      <c r="A67" s="82" t="s">
        <v>385</v>
      </c>
      <c r="B67" s="83"/>
      <c r="C67" s="83"/>
      <c r="D67" s="83"/>
      <c r="E67" s="83"/>
      <c r="F67" s="83"/>
    </row>
    <row r="68" spans="1:6" ht="20.25">
      <c r="A68" s="82" t="s">
        <v>386</v>
      </c>
      <c r="B68" s="83"/>
      <c r="C68" s="83"/>
      <c r="D68" s="83"/>
      <c r="E68" s="83"/>
      <c r="F68" s="83"/>
    </row>
    <row r="69" spans="1:6" ht="20.25">
      <c r="A69" s="82" t="s">
        <v>387</v>
      </c>
      <c r="B69" s="83"/>
      <c r="C69" s="83"/>
      <c r="D69" s="83"/>
      <c r="E69" s="83"/>
      <c r="F69" s="83"/>
    </row>
    <row r="70" spans="1:6" ht="20.25">
      <c r="A70" s="80" t="s">
        <v>388</v>
      </c>
      <c r="B70" s="82"/>
      <c r="C70" s="82"/>
      <c r="D70" s="82"/>
      <c r="E70" s="82"/>
      <c r="F70" s="82"/>
    </row>
    <row r="71" spans="1:6" ht="26.25" customHeight="1">
      <c r="A71" s="80" t="s">
        <v>389</v>
      </c>
      <c r="B71" s="82"/>
      <c r="C71" s="82"/>
      <c r="D71" s="82"/>
      <c r="E71" s="82"/>
      <c r="F71" s="82"/>
    </row>
    <row r="72" spans="1:6" ht="24.75" customHeight="1">
      <c r="A72" s="80" t="s">
        <v>390</v>
      </c>
      <c r="B72" s="82"/>
      <c r="C72" s="82"/>
      <c r="D72" s="82"/>
      <c r="E72" s="82"/>
      <c r="F72" s="82"/>
    </row>
    <row r="73" spans="1:6" ht="24" customHeight="1">
      <c r="A73" s="80" t="s">
        <v>391</v>
      </c>
      <c r="B73" s="82"/>
      <c r="C73" s="82"/>
      <c r="D73" s="82"/>
      <c r="E73" s="82"/>
      <c r="F73" s="82"/>
    </row>
    <row r="74" spans="1:6" ht="26.25" customHeight="1">
      <c r="A74" s="80" t="s">
        <v>392</v>
      </c>
      <c r="B74" s="82"/>
      <c r="C74" s="82"/>
      <c r="D74" s="82"/>
      <c r="E74" s="82"/>
      <c r="F74" s="82"/>
    </row>
    <row r="75" spans="1:6" ht="20.25">
      <c r="A75" s="82" t="s">
        <v>393</v>
      </c>
      <c r="B75" s="82"/>
      <c r="C75" s="82"/>
      <c r="D75" s="82"/>
      <c r="E75" s="82"/>
      <c r="F75" s="82"/>
    </row>
    <row r="76" spans="1:6" ht="20.25">
      <c r="A76" s="82" t="s">
        <v>394</v>
      </c>
      <c r="B76" s="82"/>
      <c r="C76" s="82"/>
      <c r="D76" s="82"/>
      <c r="E76" s="82"/>
      <c r="F76" s="82"/>
    </row>
    <row r="77" spans="1:6" ht="26.25" customHeight="1">
      <c r="A77" s="84" t="s">
        <v>395</v>
      </c>
      <c r="B77" s="82"/>
      <c r="C77" s="82"/>
      <c r="D77" s="82"/>
      <c r="E77" s="82"/>
      <c r="F77" s="82"/>
    </row>
    <row r="78" spans="1:6" ht="20.25">
      <c r="A78" s="82" t="s">
        <v>396</v>
      </c>
      <c r="B78" s="82"/>
      <c r="C78" s="82"/>
      <c r="D78" s="82"/>
      <c r="E78" s="82"/>
      <c r="F78" s="82"/>
    </row>
    <row r="79" spans="1:6" ht="20.25">
      <c r="A79" s="85" t="s">
        <v>397</v>
      </c>
      <c r="B79" s="82"/>
      <c r="C79" s="82"/>
      <c r="D79" s="82"/>
      <c r="E79" s="82"/>
      <c r="F79" s="82"/>
    </row>
    <row r="80" spans="1:6" ht="20.25">
      <c r="A80" s="82" t="s">
        <v>398</v>
      </c>
      <c r="B80" s="82"/>
      <c r="C80" s="82"/>
      <c r="D80" s="82"/>
      <c r="E80" s="82"/>
      <c r="F80" s="82"/>
    </row>
    <row r="81" spans="1:6" ht="20.25">
      <c r="A81" s="82" t="s">
        <v>399</v>
      </c>
      <c r="B81" s="82"/>
      <c r="C81" s="82"/>
      <c r="D81" s="82"/>
      <c r="E81" s="82"/>
      <c r="F81" s="82"/>
    </row>
    <row r="82" spans="1:6" ht="27" customHeight="1">
      <c r="A82" s="84" t="s">
        <v>400</v>
      </c>
      <c r="B82" s="82"/>
      <c r="C82" s="82"/>
      <c r="D82" s="82"/>
      <c r="E82" s="82"/>
      <c r="F82" s="82"/>
    </row>
    <row r="83" spans="1:6" ht="20.25">
      <c r="A83" s="86" t="s">
        <v>401</v>
      </c>
      <c r="B83" s="82"/>
      <c r="C83" s="82"/>
      <c r="D83" s="82"/>
      <c r="E83" s="82"/>
      <c r="F83" s="82"/>
    </row>
    <row r="84" spans="1:6" ht="20.25">
      <c r="A84" s="86" t="s">
        <v>402</v>
      </c>
      <c r="B84" s="82"/>
      <c r="C84" s="82"/>
      <c r="D84" s="82"/>
      <c r="E84" s="82"/>
      <c r="F84" s="82"/>
    </row>
    <row r="85" spans="1:6" ht="20.25">
      <c r="A85" s="86" t="s">
        <v>403</v>
      </c>
      <c r="B85" s="82"/>
      <c r="C85" s="82"/>
      <c r="D85" s="82"/>
      <c r="E85" s="82"/>
      <c r="F85" s="82"/>
    </row>
    <row r="86" spans="1:6" ht="20.25">
      <c r="A86" s="86" t="s">
        <v>404</v>
      </c>
      <c r="B86" s="82"/>
      <c r="C86" s="82"/>
      <c r="D86" s="82"/>
      <c r="E86" s="82"/>
      <c r="F86" s="82"/>
    </row>
    <row r="87" spans="1:6" ht="20.25">
      <c r="A87" s="86" t="s">
        <v>405</v>
      </c>
      <c r="B87" s="82"/>
      <c r="C87" s="82"/>
      <c r="D87" s="82"/>
      <c r="E87" s="82"/>
      <c r="F87" s="82"/>
    </row>
    <row r="88" spans="1:6" ht="30.75" customHeight="1">
      <c r="A88" s="84" t="s">
        <v>406</v>
      </c>
      <c r="B88" s="82"/>
      <c r="C88" s="82"/>
      <c r="D88" s="82"/>
      <c r="E88" s="82"/>
      <c r="F88" s="82"/>
    </row>
    <row r="89" spans="1:6" ht="20.25">
      <c r="A89" s="82" t="s">
        <v>407</v>
      </c>
      <c r="B89" s="82"/>
      <c r="C89" s="82"/>
      <c r="D89" s="82"/>
      <c r="E89" s="82"/>
      <c r="F89" s="82"/>
    </row>
    <row r="90" spans="1:6" ht="20.25">
      <c r="A90" s="82" t="s">
        <v>408</v>
      </c>
      <c r="B90" s="82"/>
      <c r="C90" s="82"/>
      <c r="D90" s="82"/>
      <c r="E90" s="82"/>
      <c r="F90" s="82"/>
    </row>
    <row r="91" spans="1:6" ht="20.25">
      <c r="A91" s="82" t="s">
        <v>409</v>
      </c>
      <c r="B91" s="82"/>
      <c r="C91" s="82"/>
      <c r="D91" s="82"/>
      <c r="E91" s="82"/>
      <c r="F91" s="82"/>
    </row>
    <row r="92" spans="1:6" ht="20.25">
      <c r="A92" s="82" t="s">
        <v>410</v>
      </c>
      <c r="B92" s="82"/>
      <c r="C92" s="82"/>
      <c r="D92" s="82"/>
      <c r="E92" s="82"/>
      <c r="F92" s="82"/>
    </row>
    <row r="93" spans="1:6" ht="20.25">
      <c r="A93" s="82" t="s">
        <v>411</v>
      </c>
      <c r="B93" s="82"/>
      <c r="C93" s="82"/>
      <c r="D93" s="82"/>
      <c r="E93" s="82"/>
      <c r="F93" s="82"/>
    </row>
    <row r="94" spans="1:6" ht="25.5" customHeight="1">
      <c r="A94" s="84" t="s">
        <v>412</v>
      </c>
      <c r="B94" s="82"/>
      <c r="C94" s="82"/>
      <c r="D94" s="82"/>
      <c r="E94" s="82"/>
      <c r="F94" s="82"/>
    </row>
    <row r="95" spans="1:6" ht="20.25">
      <c r="A95" s="82" t="s">
        <v>413</v>
      </c>
      <c r="B95" s="82"/>
      <c r="C95" s="82"/>
      <c r="D95" s="82"/>
      <c r="E95" s="82"/>
      <c r="F95" s="82"/>
    </row>
    <row r="96" spans="1:6" ht="20.25">
      <c r="A96" s="82" t="s">
        <v>414</v>
      </c>
      <c r="B96" s="82"/>
      <c r="C96" s="82"/>
      <c r="D96" s="82"/>
      <c r="E96" s="82"/>
      <c r="F96" s="82"/>
    </row>
    <row r="97" spans="1:6" ht="20.25">
      <c r="A97" s="84" t="s">
        <v>415</v>
      </c>
      <c r="B97" s="82"/>
      <c r="C97" s="82"/>
      <c r="D97" s="82"/>
      <c r="E97" s="82"/>
      <c r="F97" s="82"/>
    </row>
    <row r="98" spans="1:6" ht="18" customHeight="1">
      <c r="A98" s="84" t="s">
        <v>416</v>
      </c>
      <c r="B98" s="82"/>
      <c r="C98" s="82"/>
      <c r="D98" s="82"/>
      <c r="E98" s="82"/>
      <c r="F98" s="82"/>
    </row>
    <row r="99" spans="1:6" ht="26.25" customHeight="1">
      <c r="A99" s="86" t="s">
        <v>417</v>
      </c>
      <c r="B99" s="82"/>
      <c r="C99" s="82"/>
      <c r="D99" s="82"/>
      <c r="E99" s="82"/>
      <c r="F99" s="82"/>
    </row>
    <row r="100" spans="1:6" ht="20.25">
      <c r="A100" s="86" t="s">
        <v>418</v>
      </c>
      <c r="B100" s="82"/>
      <c r="C100" s="82"/>
      <c r="D100" s="82"/>
      <c r="E100" s="82"/>
      <c r="F100" s="82"/>
    </row>
    <row r="101" spans="1:6" ht="27.75" customHeight="1">
      <c r="A101" s="84" t="s">
        <v>419</v>
      </c>
      <c r="B101" s="82"/>
      <c r="C101" s="82"/>
      <c r="D101" s="82"/>
      <c r="E101" s="82"/>
      <c r="F101" s="82"/>
    </row>
    <row r="102" spans="1:6" ht="27" customHeight="1">
      <c r="A102" s="84" t="s">
        <v>420</v>
      </c>
      <c r="B102" s="82"/>
      <c r="C102" s="82"/>
      <c r="D102" s="82"/>
      <c r="E102" s="82"/>
      <c r="F102" s="82"/>
    </row>
    <row r="103" spans="1:6" ht="20.25">
      <c r="A103" s="87" t="s">
        <v>421</v>
      </c>
      <c r="B103" s="83"/>
      <c r="C103" s="83"/>
      <c r="D103" s="83"/>
      <c r="E103" s="83"/>
      <c r="F103" s="83"/>
    </row>
    <row r="104" spans="1:6" ht="20.25">
      <c r="A104" s="87" t="s">
        <v>422</v>
      </c>
      <c r="B104" s="83"/>
      <c r="C104" s="83"/>
      <c r="D104" s="83"/>
      <c r="E104" s="83"/>
      <c r="F104" s="83"/>
    </row>
    <row r="105" spans="1:6" ht="20.25">
      <c r="A105" s="88" t="s">
        <v>423</v>
      </c>
      <c r="B105" s="89"/>
      <c r="C105" s="90"/>
      <c r="D105" s="91" t="s">
        <v>424</v>
      </c>
      <c r="E105" s="92"/>
      <c r="F105" s="93" t="s">
        <v>425</v>
      </c>
    </row>
    <row r="106" spans="1:6" ht="20.25">
      <c r="A106" s="94" t="s">
        <v>426</v>
      </c>
      <c r="B106" s="95"/>
      <c r="C106" s="96"/>
      <c r="D106" s="97">
        <v>154207447</v>
      </c>
      <c r="E106" s="98"/>
      <c r="F106" s="99">
        <v>34788047</v>
      </c>
    </row>
    <row r="107" spans="1:6" ht="20.25">
      <c r="A107" s="94" t="s">
        <v>427</v>
      </c>
      <c r="B107" s="95"/>
      <c r="C107" s="96"/>
      <c r="D107" s="100">
        <v>539786698</v>
      </c>
      <c r="E107" s="101"/>
      <c r="F107" s="102">
        <v>434125156</v>
      </c>
    </row>
    <row r="108" spans="1:6" ht="20.25">
      <c r="A108" s="94" t="s">
        <v>428</v>
      </c>
      <c r="B108" s="95"/>
      <c r="C108" s="96"/>
      <c r="D108" s="100"/>
      <c r="E108" s="101"/>
      <c r="F108" s="102"/>
    </row>
    <row r="109" spans="1:6" ht="20.25">
      <c r="A109" s="103"/>
      <c r="B109" s="95"/>
      <c r="C109" s="104" t="s">
        <v>429</v>
      </c>
      <c r="D109" s="105">
        <f>D106+D107</f>
        <v>693994145</v>
      </c>
      <c r="E109" s="106"/>
      <c r="F109" s="107">
        <f>F106+F107</f>
        <v>468913203</v>
      </c>
    </row>
    <row r="110" spans="1:6" ht="20.25">
      <c r="A110" s="103" t="s">
        <v>430</v>
      </c>
      <c r="B110" s="95"/>
      <c r="C110" s="104"/>
      <c r="D110" s="100"/>
      <c r="E110" s="101"/>
      <c r="F110" s="108"/>
    </row>
    <row r="111" spans="1:6" ht="20.25">
      <c r="A111" s="94" t="s">
        <v>431</v>
      </c>
      <c r="B111" s="95"/>
      <c r="C111" s="104"/>
      <c r="D111" s="100"/>
      <c r="E111" s="101"/>
      <c r="F111" s="108"/>
    </row>
    <row r="112" spans="1:6" ht="20.25">
      <c r="A112" s="94" t="s">
        <v>432</v>
      </c>
      <c r="B112" s="95"/>
      <c r="C112" s="104"/>
      <c r="D112" s="100"/>
      <c r="E112" s="101"/>
      <c r="F112" s="109">
        <v>0</v>
      </c>
    </row>
    <row r="113" spans="1:6" ht="20.25">
      <c r="A113" s="94" t="s">
        <v>433</v>
      </c>
      <c r="B113" s="95"/>
      <c r="C113" s="104"/>
      <c r="D113" s="100"/>
      <c r="E113" s="101"/>
      <c r="F113" s="108"/>
    </row>
    <row r="114" spans="1:6" ht="20.25">
      <c r="A114" s="103"/>
      <c r="B114" s="95"/>
      <c r="C114" s="104" t="s">
        <v>429</v>
      </c>
      <c r="D114" s="105">
        <f>SUM(D112:D113)</f>
        <v>0</v>
      </c>
      <c r="E114" s="106"/>
      <c r="F114" s="108">
        <f>SUM(F111:F113)</f>
        <v>0</v>
      </c>
    </row>
    <row r="115" spans="1:6" ht="20.25">
      <c r="A115" s="103" t="s">
        <v>434</v>
      </c>
      <c r="B115" s="95"/>
      <c r="C115" s="96"/>
      <c r="D115" s="110"/>
      <c r="E115" s="111"/>
      <c r="F115" s="109"/>
    </row>
    <row r="116" spans="1:6" ht="20.25">
      <c r="A116" s="94" t="s">
        <v>435</v>
      </c>
      <c r="B116" s="95"/>
      <c r="C116" s="96"/>
      <c r="D116" s="97"/>
      <c r="E116" s="98"/>
      <c r="F116" s="99"/>
    </row>
    <row r="117" spans="1:6" ht="20.25">
      <c r="A117" s="94" t="s">
        <v>436</v>
      </c>
      <c r="B117" s="95"/>
      <c r="C117" s="96"/>
      <c r="D117" s="100"/>
      <c r="E117" s="101"/>
      <c r="F117" s="102"/>
    </row>
    <row r="118" spans="1:6" ht="20.25">
      <c r="A118" s="94" t="s">
        <v>437</v>
      </c>
      <c r="B118" s="95"/>
      <c r="C118" s="96"/>
      <c r="D118" s="100">
        <v>42000000</v>
      </c>
      <c r="E118" s="101"/>
      <c r="F118" s="102">
        <v>32000000</v>
      </c>
    </row>
    <row r="119" spans="1:6" ht="20.25">
      <c r="A119" s="94" t="s">
        <v>438</v>
      </c>
      <c r="B119" s="95"/>
      <c r="C119" s="96"/>
      <c r="D119" s="100"/>
      <c r="E119" s="101"/>
      <c r="F119" s="102">
        <v>29716310</v>
      </c>
    </row>
    <row r="120" spans="1:6" ht="20.25">
      <c r="A120" s="94"/>
      <c r="B120" s="95"/>
      <c r="C120" s="104" t="s">
        <v>429</v>
      </c>
      <c r="D120" s="105">
        <f>SUM(D118:D119)</f>
        <v>42000000</v>
      </c>
      <c r="E120" s="106"/>
      <c r="F120" s="107">
        <f>SUM(F117:F119)</f>
        <v>61716310</v>
      </c>
    </row>
    <row r="121" spans="1:6" ht="20.25">
      <c r="A121" s="103" t="s">
        <v>439</v>
      </c>
      <c r="B121" s="95"/>
      <c r="C121" s="96"/>
      <c r="D121" s="100"/>
      <c r="E121" s="101"/>
      <c r="F121" s="102"/>
    </row>
    <row r="122" spans="1:6" ht="20.25">
      <c r="A122" s="94" t="s">
        <v>440</v>
      </c>
      <c r="B122" s="95"/>
      <c r="C122" s="96"/>
      <c r="D122" s="100"/>
      <c r="E122" s="101"/>
      <c r="F122" s="102"/>
    </row>
    <row r="123" spans="1:6" ht="20.25">
      <c r="A123" s="94" t="s">
        <v>441</v>
      </c>
      <c r="B123" s="95"/>
      <c r="C123" s="96"/>
      <c r="D123" s="100">
        <v>1059909871</v>
      </c>
      <c r="E123" s="101"/>
      <c r="F123" s="102">
        <v>1219374821</v>
      </c>
    </row>
    <row r="124" spans="1:6" ht="20.25">
      <c r="A124" s="94" t="s">
        <v>442</v>
      </c>
      <c r="B124" s="95"/>
      <c r="C124" s="96"/>
      <c r="D124" s="100"/>
      <c r="E124" s="101"/>
      <c r="F124" s="107"/>
    </row>
    <row r="125" spans="1:6" ht="20.25">
      <c r="A125" s="94" t="s">
        <v>443</v>
      </c>
      <c r="B125" s="95"/>
      <c r="C125" s="96"/>
      <c r="D125" s="100"/>
      <c r="E125" s="101"/>
      <c r="F125" s="102"/>
    </row>
    <row r="126" spans="1:6" ht="20.25">
      <c r="A126" s="94" t="s">
        <v>444</v>
      </c>
      <c r="B126" s="95"/>
      <c r="C126" s="96"/>
      <c r="D126" s="100">
        <v>560141000</v>
      </c>
      <c r="E126" s="101"/>
      <c r="F126" s="99">
        <v>279738000</v>
      </c>
    </row>
    <row r="127" spans="1:6" ht="20.25">
      <c r="A127" s="94" t="s">
        <v>445</v>
      </c>
      <c r="B127" s="95"/>
      <c r="C127" s="96"/>
      <c r="D127" s="100">
        <v>13738236958</v>
      </c>
      <c r="E127" s="101"/>
      <c r="F127" s="102">
        <v>12462789354</v>
      </c>
    </row>
    <row r="128" spans="1:6" ht="20.25">
      <c r="A128" s="94" t="s">
        <v>446</v>
      </c>
      <c r="B128" s="95"/>
      <c r="C128" s="96"/>
      <c r="D128" s="100"/>
      <c r="E128" s="101"/>
      <c r="F128" s="102"/>
    </row>
    <row r="129" spans="1:6" ht="20.25">
      <c r="A129" s="94" t="s">
        <v>447</v>
      </c>
      <c r="B129" s="95"/>
      <c r="C129" s="96"/>
      <c r="D129" s="100"/>
      <c r="E129" s="101"/>
      <c r="F129" s="102"/>
    </row>
    <row r="130" spans="1:6" ht="20.25">
      <c r="A130" s="94" t="s">
        <v>448</v>
      </c>
      <c r="B130" s="95"/>
      <c r="C130" s="96"/>
      <c r="D130" s="100"/>
      <c r="E130" s="101"/>
      <c r="F130" s="102"/>
    </row>
    <row r="131" spans="1:6" ht="20.25">
      <c r="A131" s="112" t="s">
        <v>449</v>
      </c>
      <c r="B131" s="113"/>
      <c r="C131" s="114"/>
      <c r="D131" s="105">
        <f>SUM(D123:D130)</f>
        <v>15358287829</v>
      </c>
      <c r="E131" s="106"/>
      <c r="F131" s="107">
        <f>SUM(F122:F130)</f>
        <v>13961902175</v>
      </c>
    </row>
    <row r="132" spans="1:6" ht="20.25">
      <c r="A132" s="94" t="s">
        <v>450</v>
      </c>
      <c r="B132" s="95"/>
      <c r="C132" s="96"/>
      <c r="D132" s="100"/>
      <c r="E132" s="101"/>
      <c r="F132" s="102"/>
    </row>
    <row r="133" spans="1:6" ht="20.25">
      <c r="A133" s="94" t="s">
        <v>451</v>
      </c>
      <c r="B133" s="95"/>
      <c r="C133" s="96"/>
      <c r="D133" s="100"/>
      <c r="E133" s="101"/>
      <c r="F133" s="107"/>
    </row>
    <row r="134" spans="1:6" ht="20.25">
      <c r="A134" s="94" t="s">
        <v>452</v>
      </c>
      <c r="B134" s="95"/>
      <c r="C134" s="96"/>
      <c r="D134" s="100"/>
      <c r="E134" s="101"/>
      <c r="F134" s="108"/>
    </row>
    <row r="135" spans="1:6" ht="20.25">
      <c r="A135" s="94" t="s">
        <v>453</v>
      </c>
      <c r="B135" s="95"/>
      <c r="C135" s="96"/>
      <c r="D135" s="100"/>
      <c r="E135" s="101"/>
      <c r="F135" s="108"/>
    </row>
    <row r="136" spans="1:6" ht="20.25">
      <c r="A136" s="94" t="s">
        <v>454</v>
      </c>
      <c r="B136" s="95"/>
      <c r="C136" s="96"/>
      <c r="D136" s="100">
        <v>-168497455</v>
      </c>
      <c r="E136" s="101"/>
      <c r="F136" s="109">
        <v>-93698003</v>
      </c>
    </row>
    <row r="137" spans="1:6" ht="20.25">
      <c r="A137" s="115" t="s">
        <v>455</v>
      </c>
      <c r="B137" s="116"/>
      <c r="C137" s="117"/>
      <c r="D137" s="118"/>
      <c r="E137" s="119"/>
      <c r="F137" s="120"/>
    </row>
    <row r="138" spans="1:6" ht="20.25">
      <c r="A138" s="88" t="s">
        <v>456</v>
      </c>
      <c r="B138" s="89"/>
      <c r="C138" s="90"/>
      <c r="D138" s="121" t="s">
        <v>457</v>
      </c>
      <c r="E138" s="122"/>
      <c r="F138" s="123" t="s">
        <v>458</v>
      </c>
    </row>
    <row r="139" spans="1:6" ht="20.25">
      <c r="A139" s="94" t="s">
        <v>459</v>
      </c>
      <c r="B139" s="95"/>
      <c r="C139" s="96"/>
      <c r="D139" s="124"/>
      <c r="E139" s="125"/>
      <c r="F139" s="126"/>
    </row>
    <row r="140" spans="1:6" ht="20.25">
      <c r="A140" s="94" t="s">
        <v>460</v>
      </c>
      <c r="B140" s="95"/>
      <c r="C140" s="96"/>
      <c r="D140" s="124"/>
      <c r="E140" s="125"/>
      <c r="F140" s="126"/>
    </row>
    <row r="141" spans="1:6" ht="20.25">
      <c r="A141" s="115"/>
      <c r="B141" s="116"/>
      <c r="C141" s="127" t="s">
        <v>429</v>
      </c>
      <c r="D141" s="128">
        <f>SUM(D139:D140)</f>
        <v>0</v>
      </c>
      <c r="E141" s="129"/>
      <c r="F141" s="130">
        <f>SUM(F139:F140)</f>
        <v>0</v>
      </c>
    </row>
    <row r="142" spans="1:6" ht="20.25">
      <c r="A142" s="88" t="s">
        <v>461</v>
      </c>
      <c r="B142" s="89"/>
      <c r="C142" s="90"/>
      <c r="D142" s="131"/>
      <c r="E142" s="132"/>
      <c r="F142" s="133"/>
    </row>
    <row r="143" spans="1:6" ht="20.25">
      <c r="A143" s="94" t="s">
        <v>462</v>
      </c>
      <c r="B143" s="95"/>
      <c r="C143" s="96"/>
      <c r="D143" s="124"/>
      <c r="E143" s="125"/>
      <c r="F143" s="126"/>
    </row>
    <row r="144" spans="1:6" ht="20.25">
      <c r="A144" s="94" t="s">
        <v>463</v>
      </c>
      <c r="B144" s="95"/>
      <c r="C144" s="96"/>
      <c r="D144" s="124"/>
      <c r="E144" s="125"/>
      <c r="F144" s="126"/>
    </row>
    <row r="145" spans="1:6" ht="20.25">
      <c r="A145" s="115"/>
      <c r="B145" s="116"/>
      <c r="C145" s="134" t="s">
        <v>429</v>
      </c>
      <c r="D145" s="135"/>
      <c r="E145" s="136"/>
      <c r="F145" s="137"/>
    </row>
    <row r="146" spans="1:6" ht="20.25">
      <c r="A146" s="88" t="s">
        <v>464</v>
      </c>
      <c r="B146" s="89"/>
      <c r="C146" s="90"/>
      <c r="D146" s="138"/>
      <c r="E146" s="139"/>
      <c r="F146" s="140"/>
    </row>
    <row r="147" spans="1:6" ht="20.25">
      <c r="A147" s="94" t="s">
        <v>465</v>
      </c>
      <c r="B147" s="95"/>
      <c r="C147" s="96"/>
      <c r="D147" s="124"/>
      <c r="E147" s="125"/>
      <c r="F147" s="126"/>
    </row>
    <row r="148" spans="1:6" ht="20.25">
      <c r="A148" s="94" t="s">
        <v>466</v>
      </c>
      <c r="B148" s="95"/>
      <c r="C148" s="96"/>
      <c r="D148" s="124"/>
      <c r="E148" s="125"/>
      <c r="F148" s="126"/>
    </row>
    <row r="149" spans="1:6" ht="20.25">
      <c r="A149" s="94" t="s">
        <v>467</v>
      </c>
      <c r="B149" s="95"/>
      <c r="C149" s="96"/>
      <c r="D149" s="124"/>
      <c r="E149" s="125"/>
      <c r="F149" s="126"/>
    </row>
    <row r="150" spans="1:6" ht="20.25">
      <c r="A150" s="94" t="s">
        <v>468</v>
      </c>
      <c r="B150" s="95"/>
      <c r="C150" s="96"/>
      <c r="D150" s="124"/>
      <c r="E150" s="125"/>
      <c r="F150" s="126"/>
    </row>
    <row r="151" spans="1:6" ht="20.25">
      <c r="A151" s="115"/>
      <c r="B151" s="116"/>
      <c r="C151" s="134" t="s">
        <v>429</v>
      </c>
      <c r="D151" s="128">
        <f>SUM(D147:D150)</f>
        <v>0</v>
      </c>
      <c r="E151" s="129"/>
      <c r="F151" s="141">
        <f>SUM(F147:F150)</f>
        <v>0</v>
      </c>
    </row>
    <row r="152" spans="1:6" ht="20.25">
      <c r="A152" s="95"/>
      <c r="B152" s="95"/>
      <c r="C152" s="104"/>
      <c r="D152" s="142"/>
      <c r="E152" s="142"/>
      <c r="F152" s="143"/>
    </row>
    <row r="153" spans="1:6" ht="20.25">
      <c r="A153" s="87" t="s">
        <v>469</v>
      </c>
      <c r="B153" s="144"/>
      <c r="C153" s="83"/>
      <c r="D153" s="83"/>
      <c r="E153" s="83"/>
      <c r="F153" s="83"/>
    </row>
    <row r="154" spans="1:6" ht="20.25">
      <c r="A154" s="87"/>
      <c r="B154" s="144"/>
      <c r="C154" s="83"/>
      <c r="D154" s="83"/>
      <c r="E154" s="145" t="s">
        <v>470</v>
      </c>
      <c r="F154" s="145"/>
    </row>
    <row r="155" spans="1:6" ht="20.25">
      <c r="A155" s="133"/>
      <c r="B155" s="91" t="s">
        <v>471</v>
      </c>
      <c r="C155" s="146"/>
      <c r="D155" s="146"/>
      <c r="E155" s="146"/>
      <c r="F155" s="92"/>
    </row>
    <row r="156" spans="1:6" ht="20.25">
      <c r="A156" s="147"/>
      <c r="B156" s="148" t="s">
        <v>472</v>
      </c>
      <c r="C156" s="148" t="s">
        <v>473</v>
      </c>
      <c r="D156" s="149" t="s">
        <v>474</v>
      </c>
      <c r="E156" s="150" t="s">
        <v>475</v>
      </c>
      <c r="F156" s="151"/>
    </row>
    <row r="157" spans="1:6" ht="20.25">
      <c r="A157" s="152" t="s">
        <v>476</v>
      </c>
      <c r="B157" s="150" t="s">
        <v>477</v>
      </c>
      <c r="C157" s="150" t="s">
        <v>478</v>
      </c>
      <c r="D157" s="149" t="s">
        <v>479</v>
      </c>
      <c r="E157" s="150" t="s">
        <v>480</v>
      </c>
      <c r="F157" s="152" t="s">
        <v>429</v>
      </c>
    </row>
    <row r="158" spans="1:6" ht="20.25">
      <c r="A158" s="153"/>
      <c r="B158" s="154"/>
      <c r="C158" s="154"/>
      <c r="D158" s="155" t="s">
        <v>481</v>
      </c>
      <c r="E158" s="154" t="s">
        <v>482</v>
      </c>
      <c r="F158" s="156"/>
    </row>
    <row r="159" spans="1:6" ht="20.25">
      <c r="A159" s="157" t="s">
        <v>483</v>
      </c>
      <c r="B159" s="158"/>
      <c r="C159" s="158"/>
      <c r="D159" s="158"/>
      <c r="E159" s="158"/>
      <c r="F159" s="159"/>
    </row>
    <row r="160" spans="1:6" ht="20.25">
      <c r="A160" s="152" t="s">
        <v>484</v>
      </c>
      <c r="B160" s="107">
        <f>'[1]TMBC NAM'!B172</f>
        <v>9066493801</v>
      </c>
      <c r="C160" s="107">
        <f>'[1]TMBC NAM'!C172</f>
        <v>359917783</v>
      </c>
      <c r="D160" s="107">
        <f>'[1]TMBC NAM'!D172</f>
        <v>1059641926</v>
      </c>
      <c r="E160" s="107">
        <f>'[1]TMBC NAM'!E172</f>
        <v>701492170</v>
      </c>
      <c r="F160" s="107">
        <f>B160+C160+D160+E160</f>
        <v>11187545680</v>
      </c>
    </row>
    <row r="161" spans="1:6" ht="20.25">
      <c r="A161" s="147" t="s">
        <v>485</v>
      </c>
      <c r="B161" s="102"/>
      <c r="C161" s="102"/>
      <c r="D161" s="102"/>
      <c r="E161" s="102"/>
      <c r="F161" s="107">
        <f aca="true" t="shared" si="0" ref="F161:F174">B161+C161+D161+E161</f>
        <v>0</v>
      </c>
    </row>
    <row r="162" spans="1:6" ht="20.25">
      <c r="A162" s="147" t="s">
        <v>486</v>
      </c>
      <c r="B162" s="102"/>
      <c r="C162" s="102"/>
      <c r="D162" s="102"/>
      <c r="E162" s="102"/>
      <c r="F162" s="107">
        <f t="shared" si="0"/>
        <v>0</v>
      </c>
    </row>
    <row r="163" spans="1:6" ht="20.25">
      <c r="A163" s="147" t="s">
        <v>487</v>
      </c>
      <c r="B163" s="102"/>
      <c r="C163" s="102"/>
      <c r="D163" s="102"/>
      <c r="E163" s="102"/>
      <c r="F163" s="107">
        <f t="shared" si="0"/>
        <v>0</v>
      </c>
    </row>
    <row r="164" spans="1:6" ht="20.25">
      <c r="A164" s="147" t="s">
        <v>488</v>
      </c>
      <c r="B164" s="102"/>
      <c r="C164" s="102"/>
      <c r="D164" s="102"/>
      <c r="E164" s="102"/>
      <c r="F164" s="107">
        <f t="shared" si="0"/>
        <v>0</v>
      </c>
    </row>
    <row r="165" spans="1:6" ht="20.25">
      <c r="A165" s="147" t="s">
        <v>489</v>
      </c>
      <c r="B165" s="102"/>
      <c r="C165" s="102"/>
      <c r="D165" s="102"/>
      <c r="E165" s="102"/>
      <c r="F165" s="107">
        <f t="shared" si="0"/>
        <v>0</v>
      </c>
    </row>
    <row r="166" spans="1:6" ht="20.25">
      <c r="A166" s="147" t="s">
        <v>490</v>
      </c>
      <c r="B166" s="102"/>
      <c r="C166" s="102"/>
      <c r="D166" s="102"/>
      <c r="E166" s="102"/>
      <c r="F166" s="107">
        <f t="shared" si="0"/>
        <v>0</v>
      </c>
    </row>
    <row r="167" spans="1:6" ht="20.25">
      <c r="A167" s="152" t="s">
        <v>491</v>
      </c>
      <c r="B167" s="107">
        <f>B160+B161+B162+B163-B164-B165-B166</f>
        <v>9066493801</v>
      </c>
      <c r="C167" s="107">
        <f>C160+C161+C162+C163-C164-C165-C166</f>
        <v>359917783</v>
      </c>
      <c r="D167" s="107">
        <f>D160+D161+D162+D163-D164-D165-D166</f>
        <v>1059641926</v>
      </c>
      <c r="E167" s="107">
        <f>E160+E161+E162+E163-E164-E165-E166</f>
        <v>701492170</v>
      </c>
      <c r="F167" s="107">
        <f>F160+F161+F162+F163-F164-F165-F166</f>
        <v>11187545680</v>
      </c>
    </row>
    <row r="168" spans="1:6" ht="20.25">
      <c r="A168" s="160" t="s">
        <v>492</v>
      </c>
      <c r="B168" s="102"/>
      <c r="C168" s="102"/>
      <c r="D168" s="102"/>
      <c r="E168" s="102"/>
      <c r="F168" s="107">
        <f t="shared" si="0"/>
        <v>0</v>
      </c>
    </row>
    <row r="169" spans="1:6" ht="20.25">
      <c r="A169" s="152" t="s">
        <v>484</v>
      </c>
      <c r="B169" s="107">
        <f>'[1]TMBCQ4'!B181</f>
        <v>2388572027</v>
      </c>
      <c r="C169" s="107">
        <f>'[1]TMBCQ4'!C181</f>
        <v>359917783</v>
      </c>
      <c r="D169" s="107">
        <f>'[1]TMBCQ4'!D181</f>
        <v>495516114</v>
      </c>
      <c r="E169" s="107">
        <f>'[1]TMBCQ4'!E181</f>
        <v>631136186</v>
      </c>
      <c r="F169" s="107">
        <f t="shared" si="0"/>
        <v>3875142110</v>
      </c>
    </row>
    <row r="170" spans="1:6" ht="20.25">
      <c r="A170" s="147" t="s">
        <v>493</v>
      </c>
      <c r="B170" s="102">
        <v>120600282</v>
      </c>
      <c r="C170" s="102"/>
      <c r="D170" s="102">
        <v>34538313</v>
      </c>
      <c r="E170" s="102">
        <v>6675000</v>
      </c>
      <c r="F170" s="107">
        <f t="shared" si="0"/>
        <v>161813595</v>
      </c>
    </row>
    <row r="171" spans="1:6" ht="20.25">
      <c r="A171" s="147" t="s">
        <v>487</v>
      </c>
      <c r="B171" s="102"/>
      <c r="C171" s="102"/>
      <c r="D171" s="102"/>
      <c r="E171" s="102"/>
      <c r="F171" s="161"/>
    </row>
    <row r="172" spans="1:6" ht="20.25">
      <c r="A172" s="156" t="s">
        <v>494</v>
      </c>
      <c r="B172" s="162"/>
      <c r="C172" s="162"/>
      <c r="D172" s="162"/>
      <c r="E172" s="162"/>
      <c r="F172" s="130">
        <f t="shared" si="0"/>
        <v>0</v>
      </c>
    </row>
    <row r="173" spans="1:6" ht="20.25">
      <c r="A173" s="151" t="s">
        <v>489</v>
      </c>
      <c r="B173" s="163"/>
      <c r="C173" s="163"/>
      <c r="D173" s="163"/>
      <c r="E173" s="163"/>
      <c r="F173" s="159">
        <f t="shared" si="0"/>
        <v>0</v>
      </c>
    </row>
    <row r="174" spans="1:6" ht="20.25">
      <c r="A174" s="147" t="s">
        <v>490</v>
      </c>
      <c r="B174" s="102"/>
      <c r="C174" s="102"/>
      <c r="D174" s="102"/>
      <c r="E174" s="102"/>
      <c r="F174" s="161">
        <f t="shared" si="0"/>
        <v>0</v>
      </c>
    </row>
    <row r="175" spans="1:6" ht="20.25">
      <c r="A175" s="152" t="s">
        <v>491</v>
      </c>
      <c r="B175" s="164">
        <f>B169+B170-B172-B173-B174</f>
        <v>2509172309</v>
      </c>
      <c r="C175" s="164">
        <f>C169+C170-C172-C173-C174</f>
        <v>359917783</v>
      </c>
      <c r="D175" s="164">
        <f>D169+D170-D172-D173-D174</f>
        <v>530054427</v>
      </c>
      <c r="E175" s="164">
        <f>E169+E170-E172-E173-E174</f>
        <v>637811186</v>
      </c>
      <c r="F175" s="164">
        <f>F169+F170-F172-F173-F174</f>
        <v>4036955705</v>
      </c>
    </row>
    <row r="176" spans="1:6" ht="20.25">
      <c r="A176" s="160" t="s">
        <v>495</v>
      </c>
      <c r="B176" s="107"/>
      <c r="C176" s="107"/>
      <c r="D176" s="107"/>
      <c r="E176" s="107"/>
      <c r="F176" s="107"/>
    </row>
    <row r="177" spans="1:6" ht="20.25">
      <c r="A177" s="147" t="s">
        <v>496</v>
      </c>
      <c r="B177" s="107">
        <f>B160-B169</f>
        <v>6677921774</v>
      </c>
      <c r="C177" s="107">
        <f>C160-C169</f>
        <v>0</v>
      </c>
      <c r="D177" s="107">
        <f>D160-D169</f>
        <v>564125812</v>
      </c>
      <c r="E177" s="107">
        <f>E160-E169</f>
        <v>70355984</v>
      </c>
      <c r="F177" s="107">
        <f>SUM(B177:E177)</f>
        <v>7312403570</v>
      </c>
    </row>
    <row r="178" spans="1:6" ht="20.25">
      <c r="A178" s="147" t="s">
        <v>497</v>
      </c>
      <c r="B178" s="107">
        <f>B167-B175</f>
        <v>6557321492</v>
      </c>
      <c r="C178" s="107">
        <f>C167-C175</f>
        <v>0</v>
      </c>
      <c r="D178" s="107">
        <f>D167-D175</f>
        <v>529587499</v>
      </c>
      <c r="E178" s="107">
        <f>E167-E175</f>
        <v>63680984</v>
      </c>
      <c r="F178" s="107">
        <f>SUM(B178:E178)</f>
        <v>7150589975</v>
      </c>
    </row>
    <row r="179" spans="1:6" ht="20.25">
      <c r="A179" s="165"/>
      <c r="B179" s="165"/>
      <c r="C179" s="165"/>
      <c r="D179" s="165"/>
      <c r="E179" s="165"/>
      <c r="F179" s="165"/>
    </row>
    <row r="180" spans="1:6" ht="24.75" customHeight="1">
      <c r="A180" s="82" t="s">
        <v>498</v>
      </c>
      <c r="B180" s="82"/>
      <c r="C180" s="82"/>
      <c r="D180" s="82"/>
      <c r="E180" s="82"/>
      <c r="F180" s="82"/>
    </row>
    <row r="181" spans="1:6" ht="24.75" customHeight="1">
      <c r="A181" s="82" t="s">
        <v>499</v>
      </c>
      <c r="B181" s="82"/>
      <c r="C181" s="82"/>
      <c r="D181" s="82"/>
      <c r="E181" s="82"/>
      <c r="F181" s="82"/>
    </row>
    <row r="182" spans="1:6" ht="24.75" customHeight="1">
      <c r="A182" s="82" t="s">
        <v>500</v>
      </c>
      <c r="B182" s="82"/>
      <c r="C182" s="82"/>
      <c r="D182" s="82"/>
      <c r="E182" s="82"/>
      <c r="F182" s="82"/>
    </row>
    <row r="183" spans="1:6" ht="24.75" customHeight="1">
      <c r="A183" s="82" t="s">
        <v>501</v>
      </c>
      <c r="B183" s="166"/>
      <c r="C183" s="166"/>
      <c r="D183" s="166"/>
      <c r="E183" s="166"/>
      <c r="F183" s="166"/>
    </row>
    <row r="184" spans="1:6" ht="24.75" customHeight="1">
      <c r="A184" s="82" t="s">
        <v>502</v>
      </c>
      <c r="B184" s="82"/>
      <c r="C184" s="82"/>
      <c r="D184" s="82"/>
      <c r="E184" s="82"/>
      <c r="F184" s="82"/>
    </row>
    <row r="185" spans="1:6" ht="30.75" customHeight="1">
      <c r="A185" s="87" t="s">
        <v>503</v>
      </c>
      <c r="B185" s="144"/>
      <c r="C185" s="83"/>
      <c r="D185" s="83"/>
      <c r="E185" s="145" t="s">
        <v>470</v>
      </c>
      <c r="F185" s="145"/>
    </row>
    <row r="186" spans="1:6" ht="20.25">
      <c r="A186" s="167"/>
      <c r="B186" s="91" t="s">
        <v>504</v>
      </c>
      <c r="C186" s="146"/>
      <c r="D186" s="146"/>
      <c r="E186" s="146"/>
      <c r="F186" s="92"/>
    </row>
    <row r="187" spans="1:6" ht="20.25">
      <c r="A187" s="147"/>
      <c r="B187" s="150" t="s">
        <v>505</v>
      </c>
      <c r="C187" s="150" t="s">
        <v>506</v>
      </c>
      <c r="D187" s="150" t="s">
        <v>507</v>
      </c>
      <c r="E187" s="150" t="s">
        <v>508</v>
      </c>
      <c r="F187" s="151"/>
    </row>
    <row r="188" spans="1:6" ht="20.25">
      <c r="A188" s="152" t="s">
        <v>476</v>
      </c>
      <c r="B188" s="150" t="s">
        <v>509</v>
      </c>
      <c r="C188" s="150" t="s">
        <v>510</v>
      </c>
      <c r="D188" s="150" t="s">
        <v>511</v>
      </c>
      <c r="E188" s="150" t="s">
        <v>512</v>
      </c>
      <c r="F188" s="152" t="s">
        <v>429</v>
      </c>
    </row>
    <row r="189" spans="1:6" ht="20.25">
      <c r="A189" s="153"/>
      <c r="B189" s="154"/>
      <c r="C189" s="154"/>
      <c r="D189" s="154" t="s">
        <v>513</v>
      </c>
      <c r="E189" s="154" t="s">
        <v>514</v>
      </c>
      <c r="F189" s="156"/>
    </row>
    <row r="190" spans="1:6" ht="20.25">
      <c r="A190" s="157" t="s">
        <v>515</v>
      </c>
      <c r="B190" s="158"/>
      <c r="C190" s="158"/>
      <c r="D190" s="158"/>
      <c r="E190" s="158"/>
      <c r="F190" s="159"/>
    </row>
    <row r="191" spans="1:6" ht="20.25">
      <c r="A191" s="152" t="s">
        <v>484</v>
      </c>
      <c r="B191" s="107">
        <f>'[1]TMBC NAM'!B209</f>
        <v>1540000000</v>
      </c>
      <c r="C191" s="107">
        <f>'[1]TMBC NAM'!C209</f>
        <v>0</v>
      </c>
      <c r="D191" s="107">
        <f>'[1]TMBC NAM'!D209</f>
        <v>0</v>
      </c>
      <c r="E191" s="107">
        <f>'[1]TMBC NAM'!E209</f>
        <v>120000000</v>
      </c>
      <c r="F191" s="107">
        <f>B191+C191+D191+E191</f>
        <v>1660000000</v>
      </c>
    </row>
    <row r="192" spans="1:6" ht="20.25">
      <c r="A192" s="147" t="s">
        <v>516</v>
      </c>
      <c r="B192" s="107"/>
      <c r="C192" s="107"/>
      <c r="D192" s="107"/>
      <c r="E192" s="102"/>
      <c r="F192" s="102">
        <f>B192+C192+D192+E192</f>
        <v>0</v>
      </c>
    </row>
    <row r="193" spans="1:6" ht="20.25">
      <c r="A193" s="147" t="s">
        <v>517</v>
      </c>
      <c r="B193" s="102"/>
      <c r="C193" s="102"/>
      <c r="D193" s="102"/>
      <c r="E193" s="102"/>
      <c r="F193" s="107"/>
    </row>
    <row r="194" spans="1:6" ht="20.25">
      <c r="A194" s="147" t="s">
        <v>518</v>
      </c>
      <c r="B194" s="102"/>
      <c r="C194" s="102"/>
      <c r="D194" s="102"/>
      <c r="E194" s="102"/>
      <c r="F194" s="107">
        <f>B194+C194+D194+E194</f>
        <v>0</v>
      </c>
    </row>
    <row r="195" spans="1:6" ht="20.25">
      <c r="A195" s="147" t="s">
        <v>487</v>
      </c>
      <c r="B195" s="102"/>
      <c r="C195" s="102"/>
      <c r="D195" s="102"/>
      <c r="E195" s="102"/>
      <c r="F195" s="107">
        <f>B195+C195+D195+E195</f>
        <v>0</v>
      </c>
    </row>
    <row r="196" spans="1:6" ht="20.25">
      <c r="A196" s="147" t="s">
        <v>489</v>
      </c>
      <c r="B196" s="107"/>
      <c r="C196" s="107"/>
      <c r="D196" s="107"/>
      <c r="E196" s="107"/>
      <c r="F196" s="107">
        <f>B196+C196+D196+E196</f>
        <v>0</v>
      </c>
    </row>
    <row r="197" spans="1:6" ht="20.25">
      <c r="A197" s="147" t="s">
        <v>490</v>
      </c>
      <c r="B197" s="107"/>
      <c r="C197" s="107"/>
      <c r="D197" s="107"/>
      <c r="E197" s="107"/>
      <c r="F197" s="107"/>
    </row>
    <row r="198" spans="1:6" ht="20.25">
      <c r="A198" s="152" t="s">
        <v>519</v>
      </c>
      <c r="B198" s="107">
        <f>B191+B192+B193+B194+B195-B196-B197</f>
        <v>1540000000</v>
      </c>
      <c r="C198" s="107">
        <f>C191+C192+C193+C194+C195-C196-C197</f>
        <v>0</v>
      </c>
      <c r="D198" s="107">
        <f>D191+D192+D193+D194+D195-D196-D197</f>
        <v>0</v>
      </c>
      <c r="E198" s="107">
        <f>E191+E192+E193+E194+E195-E196-E197</f>
        <v>120000000</v>
      </c>
      <c r="F198" s="107">
        <f>F191+F192+F193+F194+F195-F196-F197</f>
        <v>1660000000</v>
      </c>
    </row>
    <row r="199" spans="1:6" ht="20.25">
      <c r="A199" s="160" t="s">
        <v>520</v>
      </c>
      <c r="B199" s="102"/>
      <c r="C199" s="102"/>
      <c r="D199" s="102"/>
      <c r="E199" s="102"/>
      <c r="F199" s="107">
        <f>B199+C199+D199+E199</f>
        <v>0</v>
      </c>
    </row>
    <row r="200" spans="1:6" ht="20.25">
      <c r="A200" s="152" t="s">
        <v>484</v>
      </c>
      <c r="B200" s="102">
        <f>'[1]TMBC NAM'!B216</f>
        <v>0</v>
      </c>
      <c r="C200" s="102">
        <f>'[1]TMBC NAM'!C216</f>
        <v>0</v>
      </c>
      <c r="D200" s="102">
        <f>'[1]TMBC NAM'!D216</f>
        <v>0</v>
      </c>
      <c r="E200" s="102">
        <f>'[1]TMBC NAM'!E216</f>
        <v>45000000</v>
      </c>
      <c r="F200" s="107">
        <f>B200+C200+D200+E200</f>
        <v>45000000</v>
      </c>
    </row>
    <row r="201" spans="1:6" ht="20.25">
      <c r="A201" s="147" t="s">
        <v>521</v>
      </c>
      <c r="B201" s="102"/>
      <c r="C201" s="102">
        <f>C191+C192-C196</f>
        <v>0</v>
      </c>
      <c r="D201" s="102">
        <f>D191+D192-D196</f>
        <v>0</v>
      </c>
      <c r="E201" s="102">
        <v>3750000</v>
      </c>
      <c r="F201" s="107">
        <f>B201+C201+D201+E201</f>
        <v>3750000</v>
      </c>
    </row>
    <row r="202" spans="1:6" ht="20.25">
      <c r="A202" s="147" t="s">
        <v>487</v>
      </c>
      <c r="B202" s="102"/>
      <c r="C202" s="102"/>
      <c r="D202" s="102"/>
      <c r="E202" s="102"/>
      <c r="F202" s="107"/>
    </row>
    <row r="203" spans="1:6" ht="20.25">
      <c r="A203" s="147" t="s">
        <v>489</v>
      </c>
      <c r="B203" s="102"/>
      <c r="C203" s="102"/>
      <c r="D203" s="102"/>
      <c r="E203" s="102"/>
      <c r="F203" s="107"/>
    </row>
    <row r="204" spans="1:6" ht="20.25">
      <c r="A204" s="147" t="s">
        <v>490</v>
      </c>
      <c r="B204" s="102"/>
      <c r="C204" s="102"/>
      <c r="D204" s="102"/>
      <c r="E204" s="102"/>
      <c r="F204" s="107">
        <f>B204+C204+D204+E204</f>
        <v>0</v>
      </c>
    </row>
    <row r="205" spans="1:6" ht="20.25">
      <c r="A205" s="168" t="s">
        <v>522</v>
      </c>
      <c r="B205" s="162">
        <f>B200+B201-B203-B204</f>
        <v>0</v>
      </c>
      <c r="C205" s="162">
        <f>C200+C201-C203-C204</f>
        <v>0</v>
      </c>
      <c r="D205" s="162">
        <f>D200+D201-D203-D204</f>
        <v>0</v>
      </c>
      <c r="E205" s="120">
        <f>E200+E201-E203-E204</f>
        <v>48750000</v>
      </c>
      <c r="F205" s="120">
        <f>F200+F201-F203-F204</f>
        <v>48750000</v>
      </c>
    </row>
    <row r="206" spans="1:6" ht="20.25">
      <c r="A206" s="157" t="s">
        <v>523</v>
      </c>
      <c r="B206" s="163"/>
      <c r="C206" s="163"/>
      <c r="D206" s="163"/>
      <c r="E206" s="163"/>
      <c r="F206" s="169">
        <f>B206+C206+D206+E206</f>
        <v>0</v>
      </c>
    </row>
    <row r="207" spans="1:6" ht="20.25">
      <c r="A207" s="147" t="s">
        <v>524</v>
      </c>
      <c r="B207" s="164">
        <f>B191-B200</f>
        <v>1540000000</v>
      </c>
      <c r="C207" s="164">
        <f>C191-C200</f>
        <v>0</v>
      </c>
      <c r="D207" s="164">
        <f>D191-D200</f>
        <v>0</v>
      </c>
      <c r="E207" s="164">
        <f>E191-E200</f>
        <v>75000000</v>
      </c>
      <c r="F207" s="107">
        <f>B207+C207+D207+E207</f>
        <v>1615000000</v>
      </c>
    </row>
    <row r="208" spans="1:6" ht="20.25">
      <c r="A208" s="147" t="s">
        <v>525</v>
      </c>
      <c r="B208" s="170">
        <f>B198-B205</f>
        <v>1540000000</v>
      </c>
      <c r="C208" s="170">
        <f>C198-C205</f>
        <v>0</v>
      </c>
      <c r="D208" s="170">
        <f>D198-D205</f>
        <v>0</v>
      </c>
      <c r="E208" s="170">
        <f>E198-E205</f>
        <v>71250000</v>
      </c>
      <c r="F208" s="107">
        <f>B208+C208+D208+E208</f>
        <v>1611250000</v>
      </c>
    </row>
    <row r="209" spans="1:6" ht="20.25">
      <c r="A209" s="156"/>
      <c r="B209" s="171"/>
      <c r="C209" s="171"/>
      <c r="D209" s="171"/>
      <c r="E209" s="171"/>
      <c r="F209" s="172"/>
    </row>
    <row r="210" spans="1:6" ht="20.25">
      <c r="A210" s="83"/>
      <c r="B210" s="83"/>
      <c r="C210" s="83"/>
      <c r="D210" s="83"/>
      <c r="E210" s="83"/>
      <c r="F210" s="173"/>
    </row>
    <row r="211" spans="1:6" ht="26.25" customHeight="1">
      <c r="A211" s="82" t="s">
        <v>526</v>
      </c>
      <c r="B211" s="82"/>
      <c r="C211" s="82"/>
      <c r="D211" s="82"/>
      <c r="E211" s="82"/>
      <c r="F211" s="82"/>
    </row>
    <row r="212" spans="1:6" ht="29.25" customHeight="1">
      <c r="A212" s="82" t="s">
        <v>527</v>
      </c>
      <c r="B212" s="82"/>
      <c r="C212" s="82"/>
      <c r="D212" s="82"/>
      <c r="E212" s="82"/>
      <c r="F212" s="82"/>
    </row>
    <row r="213" spans="1:6" ht="20.25">
      <c r="A213" s="83"/>
      <c r="B213" s="83"/>
      <c r="C213" s="83"/>
      <c r="D213" s="83"/>
      <c r="E213" s="83"/>
      <c r="F213" s="83"/>
    </row>
    <row r="214" spans="1:6" ht="20.25">
      <c r="A214" s="174" t="s">
        <v>528</v>
      </c>
      <c r="B214" s="175"/>
      <c r="C214" s="176"/>
      <c r="D214" s="131" t="s">
        <v>529</v>
      </c>
      <c r="E214" s="132"/>
      <c r="F214" s="133" t="s">
        <v>530</v>
      </c>
    </row>
    <row r="215" spans="1:6" ht="20.25">
      <c r="A215" s="177" t="s">
        <v>531</v>
      </c>
      <c r="B215" s="82"/>
      <c r="C215" s="178"/>
      <c r="D215" s="179">
        <v>20188860</v>
      </c>
      <c r="E215" s="180"/>
      <c r="F215" s="181">
        <v>20188860</v>
      </c>
    </row>
    <row r="216" spans="1:6" ht="20.25">
      <c r="A216" s="177" t="s">
        <v>532</v>
      </c>
      <c r="B216" s="82"/>
      <c r="C216" s="178"/>
      <c r="D216" s="100"/>
      <c r="E216" s="101"/>
      <c r="F216" s="102"/>
    </row>
    <row r="217" spans="1:6" ht="20.25">
      <c r="A217" s="177" t="s">
        <v>533</v>
      </c>
      <c r="B217" s="82"/>
      <c r="C217" s="178"/>
      <c r="D217" s="100"/>
      <c r="E217" s="101"/>
      <c r="F217" s="102"/>
    </row>
    <row r="218" spans="1:6" ht="20.25">
      <c r="A218" s="177" t="s">
        <v>534</v>
      </c>
      <c r="B218" s="82"/>
      <c r="C218" s="178"/>
      <c r="D218" s="124"/>
      <c r="E218" s="125"/>
      <c r="F218" s="182"/>
    </row>
    <row r="219" spans="1:6" ht="20.25">
      <c r="A219" s="183" t="s">
        <v>535</v>
      </c>
      <c r="B219" s="82"/>
      <c r="C219" s="82"/>
      <c r="D219" s="124"/>
      <c r="E219" s="125"/>
      <c r="F219" s="184"/>
    </row>
    <row r="220" spans="1:6" ht="20.25">
      <c r="A220" s="185"/>
      <c r="B220" s="186"/>
      <c r="C220" s="186"/>
      <c r="D220" s="135"/>
      <c r="E220" s="136"/>
      <c r="F220" s="187"/>
    </row>
    <row r="221" spans="1:6" ht="20.25">
      <c r="A221" s="84"/>
      <c r="B221" s="82"/>
      <c r="C221" s="188"/>
      <c r="D221" s="189"/>
      <c r="E221" s="190"/>
      <c r="F221" s="82"/>
    </row>
    <row r="222" spans="1:6" ht="20.25">
      <c r="A222" s="174" t="s">
        <v>536</v>
      </c>
      <c r="B222" s="175"/>
      <c r="C222" s="91" t="s">
        <v>457</v>
      </c>
      <c r="D222" s="146"/>
      <c r="E222" s="91" t="s">
        <v>458</v>
      </c>
      <c r="F222" s="92"/>
    </row>
    <row r="223" spans="1:6" ht="20.25">
      <c r="A223" s="183"/>
      <c r="B223" s="82"/>
      <c r="C223" s="191" t="s">
        <v>537</v>
      </c>
      <c r="D223" s="93" t="s">
        <v>538</v>
      </c>
      <c r="E223" s="191" t="s">
        <v>537</v>
      </c>
      <c r="F223" s="93" t="s">
        <v>538</v>
      </c>
    </row>
    <row r="224" spans="1:6" ht="20.25">
      <c r="A224" s="177" t="s">
        <v>539</v>
      </c>
      <c r="B224" s="82"/>
      <c r="C224" s="192"/>
      <c r="D224" s="193"/>
      <c r="E224" s="194"/>
      <c r="F224" s="195"/>
    </row>
    <row r="225" spans="1:6" ht="20.25">
      <c r="A225" s="196" t="s">
        <v>540</v>
      </c>
      <c r="B225" s="82"/>
      <c r="C225" s="126"/>
      <c r="D225" s="197"/>
      <c r="E225" s="198"/>
      <c r="F225" s="126"/>
    </row>
    <row r="226" spans="1:6" ht="20.25">
      <c r="A226" s="177" t="s">
        <v>541</v>
      </c>
      <c r="B226" s="82"/>
      <c r="C226" s="107">
        <f>C227+C228</f>
        <v>48737</v>
      </c>
      <c r="D226" s="199">
        <f>SUM(D227:D230)</f>
        <v>610370000</v>
      </c>
      <c r="E226" s="200">
        <f>E227+E228</f>
        <v>48737</v>
      </c>
      <c r="F226" s="107">
        <f>SUM(F227:F230)</f>
        <v>610370000</v>
      </c>
    </row>
    <row r="227" spans="1:6" ht="20.25">
      <c r="A227" s="177" t="s">
        <v>542</v>
      </c>
      <c r="B227" s="82"/>
      <c r="C227" s="102">
        <v>48737</v>
      </c>
      <c r="D227" s="201">
        <v>610370000</v>
      </c>
      <c r="E227" s="202">
        <v>48737</v>
      </c>
      <c r="F227" s="102">
        <v>610370000</v>
      </c>
    </row>
    <row r="228" spans="1:6" ht="20.25">
      <c r="A228" s="177" t="s">
        <v>543</v>
      </c>
      <c r="B228" s="82"/>
      <c r="C228" s="102"/>
      <c r="D228" s="201"/>
      <c r="E228" s="202"/>
      <c r="F228" s="102"/>
    </row>
    <row r="229" spans="1:6" ht="20.25">
      <c r="A229" s="177" t="s">
        <v>544</v>
      </c>
      <c r="B229" s="82"/>
      <c r="C229" s="102"/>
      <c r="D229" s="201"/>
      <c r="E229" s="202"/>
      <c r="F229" s="102"/>
    </row>
    <row r="230" spans="1:6" ht="20.25">
      <c r="A230" s="177" t="s">
        <v>545</v>
      </c>
      <c r="B230" s="82"/>
      <c r="C230" s="102"/>
      <c r="D230" s="201"/>
      <c r="E230" s="202"/>
      <c r="F230" s="102"/>
    </row>
    <row r="231" spans="1:6" ht="20.25">
      <c r="A231" s="177"/>
      <c r="B231" s="82"/>
      <c r="C231" s="102"/>
      <c r="D231" s="203"/>
      <c r="E231" s="204"/>
      <c r="F231" s="102"/>
    </row>
    <row r="232" spans="1:6" ht="20.25">
      <c r="A232" s="205"/>
      <c r="B232" s="206" t="s">
        <v>429</v>
      </c>
      <c r="C232" s="207"/>
      <c r="D232" s="208">
        <f>D224+D225+D226</f>
        <v>610370000</v>
      </c>
      <c r="E232" s="209"/>
      <c r="F232" s="120">
        <f>F224+F225+F226</f>
        <v>610370000</v>
      </c>
    </row>
    <row r="233" spans="1:6" ht="20.25">
      <c r="A233" s="177"/>
      <c r="B233" s="210"/>
      <c r="C233" s="211"/>
      <c r="D233" s="121" t="s">
        <v>529</v>
      </c>
      <c r="E233" s="122"/>
      <c r="F233" s="123" t="s">
        <v>530</v>
      </c>
    </row>
    <row r="234" spans="1:6" ht="20.25">
      <c r="A234" s="183" t="s">
        <v>546</v>
      </c>
      <c r="B234" s="82"/>
      <c r="C234" s="178"/>
      <c r="D234" s="212"/>
      <c r="E234" s="213"/>
      <c r="F234" s="195"/>
    </row>
    <row r="235" spans="1:6" ht="20.25">
      <c r="A235" s="177" t="s">
        <v>547</v>
      </c>
      <c r="B235" s="82"/>
      <c r="C235" s="178"/>
      <c r="D235" s="124"/>
      <c r="E235" s="125"/>
      <c r="F235" s="126"/>
    </row>
    <row r="236" spans="1:6" ht="20.25">
      <c r="A236" s="177" t="s">
        <v>548</v>
      </c>
      <c r="B236" s="82"/>
      <c r="C236" s="178"/>
      <c r="D236" s="124"/>
      <c r="E236" s="125"/>
      <c r="F236" s="126"/>
    </row>
    <row r="237" spans="1:6" ht="20.25">
      <c r="A237" s="177" t="s">
        <v>549</v>
      </c>
      <c r="B237" s="82"/>
      <c r="C237" s="178"/>
      <c r="D237" s="124"/>
      <c r="E237" s="125"/>
      <c r="F237" s="126"/>
    </row>
    <row r="238" spans="1:6" ht="20.25">
      <c r="A238" s="177" t="s">
        <v>550</v>
      </c>
      <c r="B238" s="82"/>
      <c r="C238" s="178"/>
      <c r="D238" s="100">
        <v>450103973</v>
      </c>
      <c r="E238" s="101"/>
      <c r="F238" s="102">
        <v>499285898</v>
      </c>
    </row>
    <row r="239" spans="1:6" ht="20.25">
      <c r="A239" s="205"/>
      <c r="B239" s="186"/>
      <c r="C239" s="214" t="s">
        <v>429</v>
      </c>
      <c r="D239" s="215">
        <f>SUM(D238:D238)</f>
        <v>450103973</v>
      </c>
      <c r="E239" s="216"/>
      <c r="F239" s="120">
        <f>SUM(F235:F238)</f>
        <v>499285898</v>
      </c>
    </row>
    <row r="240" spans="1:6" ht="20.25">
      <c r="A240" s="174" t="s">
        <v>551</v>
      </c>
      <c r="B240" s="175"/>
      <c r="C240" s="176"/>
      <c r="D240" s="121" t="s">
        <v>529</v>
      </c>
      <c r="E240" s="122"/>
      <c r="F240" s="123" t="s">
        <v>530</v>
      </c>
    </row>
    <row r="241" spans="1:6" ht="20.25">
      <c r="A241" s="177" t="s">
        <v>552</v>
      </c>
      <c r="B241" s="82"/>
      <c r="C241" s="178"/>
      <c r="D241" s="100">
        <v>3670568611</v>
      </c>
      <c r="E241" s="101"/>
      <c r="F241" s="102">
        <v>1297107820</v>
      </c>
    </row>
    <row r="242" spans="1:6" ht="20.25">
      <c r="A242" s="177" t="s">
        <v>553</v>
      </c>
      <c r="B242" s="82"/>
      <c r="C242" s="178"/>
      <c r="D242" s="100"/>
      <c r="E242" s="101"/>
      <c r="F242" s="102"/>
    </row>
    <row r="243" spans="1:6" ht="20.25">
      <c r="A243" s="177"/>
      <c r="B243" s="82"/>
      <c r="C243" s="217" t="s">
        <v>429</v>
      </c>
      <c r="D243" s="105">
        <f>SUM(D241:D242)</f>
        <v>3670568611</v>
      </c>
      <c r="E243" s="106"/>
      <c r="F243" s="107">
        <f>SUM(F241:F242)</f>
        <v>1297107820</v>
      </c>
    </row>
    <row r="244" spans="1:6" ht="20.25">
      <c r="A244" s="160" t="s">
        <v>554</v>
      </c>
      <c r="B244" s="82"/>
      <c r="C244" s="178"/>
      <c r="D244" s="100"/>
      <c r="E244" s="101"/>
      <c r="F244" s="102"/>
    </row>
    <row r="245" spans="1:6" ht="20.25">
      <c r="A245" s="177" t="s">
        <v>555</v>
      </c>
      <c r="B245" s="82"/>
      <c r="C245" s="178"/>
      <c r="D245" s="100">
        <v>269532008</v>
      </c>
      <c r="E245" s="101"/>
      <c r="F245" s="102">
        <v>272863936</v>
      </c>
    </row>
    <row r="246" spans="1:6" ht="20.25">
      <c r="A246" s="177" t="s">
        <v>556</v>
      </c>
      <c r="B246" s="82"/>
      <c r="C246" s="178"/>
      <c r="D246" s="100"/>
      <c r="E246" s="101"/>
      <c r="F246" s="102"/>
    </row>
    <row r="247" spans="1:6" ht="20.25">
      <c r="A247" s="177" t="s">
        <v>557</v>
      </c>
      <c r="B247" s="82"/>
      <c r="C247" s="178"/>
      <c r="D247" s="100"/>
      <c r="E247" s="101"/>
      <c r="F247" s="102"/>
    </row>
    <row r="248" spans="1:6" ht="20.25">
      <c r="A248" s="177" t="s">
        <v>558</v>
      </c>
      <c r="B248" s="82"/>
      <c r="C248" s="178"/>
      <c r="D248" s="100">
        <v>377548883</v>
      </c>
      <c r="E248" s="101"/>
      <c r="F248" s="102">
        <v>278449377</v>
      </c>
    </row>
    <row r="249" spans="1:6" ht="20.25">
      <c r="A249" s="177" t="s">
        <v>559</v>
      </c>
      <c r="B249" s="82"/>
      <c r="C249" s="178"/>
      <c r="D249" s="100">
        <v>139756667</v>
      </c>
      <c r="E249" s="101"/>
      <c r="F249" s="102">
        <v>139756667</v>
      </c>
    </row>
    <row r="250" spans="1:6" ht="20.25">
      <c r="A250" s="177" t="s">
        <v>560</v>
      </c>
      <c r="B250" s="82"/>
      <c r="C250" s="178"/>
      <c r="D250" s="124"/>
      <c r="E250" s="125"/>
      <c r="F250" s="126"/>
    </row>
    <row r="251" spans="1:6" ht="20.25">
      <c r="A251" s="177" t="s">
        <v>561</v>
      </c>
      <c r="B251" s="82"/>
      <c r="C251" s="178"/>
      <c r="D251" s="124"/>
      <c r="E251" s="125"/>
      <c r="F251" s="126"/>
    </row>
    <row r="252" spans="1:6" ht="20.25">
      <c r="A252" s="177" t="s">
        <v>562</v>
      </c>
      <c r="B252" s="82"/>
      <c r="C252" s="178"/>
      <c r="D252" s="124"/>
      <c r="E252" s="125"/>
      <c r="F252" s="126"/>
    </row>
    <row r="253" spans="1:6" ht="20.25">
      <c r="A253" s="177" t="s">
        <v>563</v>
      </c>
      <c r="B253" s="82"/>
      <c r="C253" s="178"/>
      <c r="D253" s="124"/>
      <c r="E253" s="125"/>
      <c r="F253" s="126"/>
    </row>
    <row r="254" spans="1:6" ht="20.25">
      <c r="A254" s="177"/>
      <c r="B254" s="82"/>
      <c r="C254" s="217" t="s">
        <v>429</v>
      </c>
      <c r="D254" s="105">
        <f>SUM(D245:D253)</f>
        <v>786837558</v>
      </c>
      <c r="E254" s="106"/>
      <c r="F254" s="107">
        <f>SUM(F245:F253)</f>
        <v>691069980</v>
      </c>
    </row>
    <row r="255" spans="1:6" ht="20.25">
      <c r="A255" s="183" t="s">
        <v>564</v>
      </c>
      <c r="B255" s="82"/>
      <c r="C255" s="82"/>
      <c r="D255" s="218"/>
      <c r="E255" s="219"/>
      <c r="F255" s="220"/>
    </row>
    <row r="256" spans="1:6" ht="20.25">
      <c r="A256" s="177" t="s">
        <v>565</v>
      </c>
      <c r="B256" s="82"/>
      <c r="C256" s="178"/>
      <c r="D256" s="212"/>
      <c r="E256" s="213"/>
      <c r="F256" s="195"/>
    </row>
    <row r="257" spans="1:6" ht="20.25">
      <c r="A257" s="177" t="s">
        <v>566</v>
      </c>
      <c r="B257" s="82"/>
      <c r="C257" s="178"/>
      <c r="D257" s="124"/>
      <c r="E257" s="125"/>
      <c r="F257" s="126"/>
    </row>
    <row r="258" spans="1:6" ht="20.25">
      <c r="A258" s="177" t="s">
        <v>567</v>
      </c>
      <c r="B258" s="82"/>
      <c r="C258" s="178"/>
      <c r="D258" s="124"/>
      <c r="E258" s="125"/>
      <c r="F258" s="126"/>
    </row>
    <row r="259" spans="1:6" ht="20.25">
      <c r="A259" s="177" t="s">
        <v>568</v>
      </c>
      <c r="B259" s="82"/>
      <c r="C259" s="178"/>
      <c r="D259" s="100">
        <v>151063427</v>
      </c>
      <c r="E259" s="101"/>
      <c r="F259" s="102">
        <v>311488376</v>
      </c>
    </row>
    <row r="260" spans="1:6" ht="20.25">
      <c r="A260" s="177"/>
      <c r="B260" s="82"/>
      <c r="C260" s="217" t="s">
        <v>429</v>
      </c>
      <c r="D260" s="105">
        <f>SUM(D259)</f>
        <v>151063427</v>
      </c>
      <c r="E260" s="106"/>
      <c r="F260" s="107">
        <f>SUM(F256:F259)</f>
        <v>311488376</v>
      </c>
    </row>
    <row r="261" spans="1:6" ht="20.25">
      <c r="A261" s="183" t="s">
        <v>569</v>
      </c>
      <c r="B261" s="82"/>
      <c r="C261" s="178"/>
      <c r="D261" s="100"/>
      <c r="E261" s="101"/>
      <c r="F261" s="102"/>
    </row>
    <row r="262" spans="1:6" ht="20.25">
      <c r="A262" s="177" t="s">
        <v>570</v>
      </c>
      <c r="B262" s="82"/>
      <c r="C262" s="178"/>
      <c r="D262" s="100">
        <v>20691285</v>
      </c>
      <c r="E262" s="101"/>
      <c r="F262" s="102">
        <v>0</v>
      </c>
    </row>
    <row r="263" spans="1:6" ht="20.25">
      <c r="A263" s="177" t="s">
        <v>571</v>
      </c>
      <c r="B263" s="82"/>
      <c r="C263" s="178"/>
      <c r="D263" s="100">
        <v>49169710</v>
      </c>
      <c r="E263" s="101"/>
      <c r="F263" s="102">
        <v>22274660</v>
      </c>
    </row>
    <row r="264" spans="1:6" ht="20.25">
      <c r="A264" s="177" t="s">
        <v>572</v>
      </c>
      <c r="B264" s="82"/>
      <c r="C264" s="178"/>
      <c r="D264" s="100">
        <v>244673907</v>
      </c>
      <c r="E264" s="101"/>
      <c r="F264" s="102">
        <v>0</v>
      </c>
    </row>
    <row r="265" spans="1:6" ht="20.25">
      <c r="A265" s="177" t="s">
        <v>573</v>
      </c>
      <c r="B265" s="82"/>
      <c r="C265" s="178"/>
      <c r="D265" s="100">
        <v>44190659</v>
      </c>
      <c r="E265" s="101"/>
      <c r="F265" s="102">
        <v>0</v>
      </c>
    </row>
    <row r="266" spans="1:6" ht="20.25">
      <c r="A266" s="177" t="s">
        <v>574</v>
      </c>
      <c r="B266" s="82"/>
      <c r="C266" s="178"/>
      <c r="D266" s="100">
        <v>18208314</v>
      </c>
      <c r="E266" s="101"/>
      <c r="F266" s="102">
        <v>0</v>
      </c>
    </row>
    <row r="267" spans="1:6" ht="20.25">
      <c r="A267" s="177" t="s">
        <v>575</v>
      </c>
      <c r="B267" s="82"/>
      <c r="C267" s="178"/>
      <c r="D267" s="100"/>
      <c r="E267" s="101"/>
      <c r="F267" s="102"/>
    </row>
    <row r="268" spans="1:6" ht="20.25">
      <c r="A268" s="177" t="s">
        <v>576</v>
      </c>
      <c r="B268" s="82"/>
      <c r="C268" s="178"/>
      <c r="D268" s="100"/>
      <c r="E268" s="101"/>
      <c r="F268" s="102"/>
    </row>
    <row r="269" spans="1:6" ht="20.25">
      <c r="A269" s="177" t="s">
        <v>577</v>
      </c>
      <c r="B269" s="82"/>
      <c r="C269" s="178"/>
      <c r="D269" s="100">
        <v>260340453</v>
      </c>
      <c r="E269" s="101"/>
      <c r="F269" s="102">
        <v>742715737</v>
      </c>
    </row>
    <row r="270" spans="1:6" ht="20.25">
      <c r="A270" s="205"/>
      <c r="B270" s="186"/>
      <c r="C270" s="214" t="s">
        <v>429</v>
      </c>
      <c r="D270" s="215">
        <f>SUM(D262:D269)</f>
        <v>637274328</v>
      </c>
      <c r="E270" s="216"/>
      <c r="F270" s="120">
        <f>SUM(F262:F269)</f>
        <v>764990397</v>
      </c>
    </row>
    <row r="271" spans="1:6" ht="20.25">
      <c r="A271" s="174" t="s">
        <v>578</v>
      </c>
      <c r="B271" s="175"/>
      <c r="C271" s="176"/>
      <c r="D271" s="221"/>
      <c r="E271" s="222"/>
      <c r="F271" s="223"/>
    </row>
    <row r="272" spans="1:6" ht="20.25">
      <c r="A272" s="177" t="s">
        <v>579</v>
      </c>
      <c r="B272" s="82"/>
      <c r="C272" s="178"/>
      <c r="D272" s="212"/>
      <c r="E272" s="213"/>
      <c r="F272" s="195"/>
    </row>
    <row r="273" spans="1:6" ht="20.25">
      <c r="A273" s="177" t="s">
        <v>580</v>
      </c>
      <c r="B273" s="82"/>
      <c r="C273" s="178"/>
      <c r="D273" s="124"/>
      <c r="E273" s="125"/>
      <c r="F273" s="126"/>
    </row>
    <row r="274" spans="1:6" ht="20.25">
      <c r="A274" s="205"/>
      <c r="B274" s="186"/>
      <c r="C274" s="214" t="s">
        <v>429</v>
      </c>
      <c r="D274" s="135"/>
      <c r="E274" s="136"/>
      <c r="F274" s="224"/>
    </row>
    <row r="275" spans="1:6" ht="20.25">
      <c r="A275" s="174" t="s">
        <v>581</v>
      </c>
      <c r="B275" s="175"/>
      <c r="C275" s="176"/>
      <c r="D275" s="91" t="s">
        <v>457</v>
      </c>
      <c r="E275" s="92"/>
      <c r="F275" s="93" t="s">
        <v>458</v>
      </c>
    </row>
    <row r="276" spans="1:6" ht="20.25">
      <c r="A276" s="177" t="s">
        <v>582</v>
      </c>
      <c r="B276" s="82"/>
      <c r="C276" s="178"/>
      <c r="D276" s="225">
        <f>D277+D278</f>
        <v>0</v>
      </c>
      <c r="E276" s="226"/>
      <c r="F276" s="227">
        <f>F277+F278</f>
        <v>0</v>
      </c>
    </row>
    <row r="277" spans="1:6" ht="20.25">
      <c r="A277" s="177" t="s">
        <v>583</v>
      </c>
      <c r="B277" s="82"/>
      <c r="C277" s="178"/>
      <c r="D277" s="228"/>
      <c r="E277" s="229"/>
      <c r="F277" s="230"/>
    </row>
    <row r="278" spans="1:6" ht="20.25">
      <c r="A278" s="177" t="s">
        <v>584</v>
      </c>
      <c r="B278" s="82"/>
      <c r="C278" s="178"/>
      <c r="D278" s="228"/>
      <c r="E278" s="229"/>
      <c r="F278" s="230"/>
    </row>
    <row r="279" spans="1:6" ht="20.25">
      <c r="A279" s="177" t="s">
        <v>585</v>
      </c>
      <c r="B279" s="82"/>
      <c r="C279" s="178"/>
      <c r="D279" s="228">
        <f>D280+D281</f>
        <v>0</v>
      </c>
      <c r="E279" s="229"/>
      <c r="F279" s="230">
        <f>F280+F281</f>
        <v>0</v>
      </c>
    </row>
    <row r="280" spans="1:6" ht="20.25">
      <c r="A280" s="177" t="s">
        <v>586</v>
      </c>
      <c r="B280" s="82"/>
      <c r="C280" s="178"/>
      <c r="D280" s="228"/>
      <c r="E280" s="229"/>
      <c r="F280" s="230"/>
    </row>
    <row r="281" spans="1:6" ht="20.25">
      <c r="A281" s="177" t="s">
        <v>587</v>
      </c>
      <c r="B281" s="82"/>
      <c r="C281" s="178"/>
      <c r="D281" s="228"/>
      <c r="E281" s="229"/>
      <c r="F281" s="230"/>
    </row>
    <row r="282" spans="1:6" ht="20.25">
      <c r="A282" s="205"/>
      <c r="B282" s="186"/>
      <c r="C282" s="214" t="s">
        <v>429</v>
      </c>
      <c r="D282" s="231">
        <f>D276+D279</f>
        <v>0</v>
      </c>
      <c r="E282" s="232"/>
      <c r="F282" s="233">
        <f>F276+F279</f>
        <v>0</v>
      </c>
    </row>
    <row r="283" spans="1:6" ht="11.25" customHeight="1">
      <c r="A283" s="83"/>
      <c r="B283" s="83"/>
      <c r="C283" s="87"/>
      <c r="D283" s="83"/>
      <c r="E283" s="83"/>
      <c r="F283" s="83"/>
    </row>
    <row r="284" spans="1:6" ht="20.25">
      <c r="A284" s="83" t="s">
        <v>588</v>
      </c>
      <c r="B284" s="83"/>
      <c r="C284" s="83"/>
      <c r="D284" s="83"/>
      <c r="E284" s="83"/>
      <c r="F284" s="83"/>
    </row>
    <row r="285" spans="1:6" ht="20.25">
      <c r="A285" s="93" t="s">
        <v>589</v>
      </c>
      <c r="B285" s="91" t="s">
        <v>590</v>
      </c>
      <c r="C285" s="92"/>
      <c r="D285" s="91" t="s">
        <v>591</v>
      </c>
      <c r="E285" s="92"/>
      <c r="F285" s="93" t="s">
        <v>592</v>
      </c>
    </row>
    <row r="286" spans="1:6" ht="20.25">
      <c r="A286" s="133" t="s">
        <v>593</v>
      </c>
      <c r="B286" s="124"/>
      <c r="C286" s="125"/>
      <c r="D286" s="124"/>
      <c r="E286" s="125"/>
      <c r="F286" s="234"/>
    </row>
    <row r="287" spans="1:6" ht="20.25">
      <c r="A287" s="147" t="s">
        <v>594</v>
      </c>
      <c r="B287" s="235"/>
      <c r="C287" s="234"/>
      <c r="D287" s="124"/>
      <c r="E287" s="125"/>
      <c r="F287" s="234"/>
    </row>
    <row r="288" spans="1:6" ht="20.25">
      <c r="A288" s="147" t="s">
        <v>595</v>
      </c>
      <c r="B288" s="235"/>
      <c r="C288" s="234"/>
      <c r="D288" s="124"/>
      <c r="E288" s="125"/>
      <c r="F288" s="234"/>
    </row>
    <row r="289" spans="1:6" ht="20.25">
      <c r="A289" s="147" t="s">
        <v>596</v>
      </c>
      <c r="B289" s="235"/>
      <c r="C289" s="234"/>
      <c r="D289" s="124"/>
      <c r="E289" s="125"/>
      <c r="F289" s="234"/>
    </row>
    <row r="290" spans="1:6" ht="20.25">
      <c r="A290" s="152" t="s">
        <v>597</v>
      </c>
      <c r="B290" s="235"/>
      <c r="C290" s="234"/>
      <c r="D290" s="124"/>
      <c r="E290" s="125"/>
      <c r="F290" s="234"/>
    </row>
    <row r="291" spans="1:6" ht="20.25">
      <c r="A291" s="147" t="s">
        <v>594</v>
      </c>
      <c r="B291" s="235"/>
      <c r="C291" s="234"/>
      <c r="D291" s="124"/>
      <c r="E291" s="125"/>
      <c r="F291" s="234"/>
    </row>
    <row r="292" spans="1:6" ht="20.25">
      <c r="A292" s="147" t="s">
        <v>595</v>
      </c>
      <c r="B292" s="235"/>
      <c r="C292" s="234"/>
      <c r="D292" s="124"/>
      <c r="E292" s="125"/>
      <c r="F292" s="234"/>
    </row>
    <row r="293" spans="1:6" ht="20.25">
      <c r="A293" s="156" t="s">
        <v>596</v>
      </c>
      <c r="B293" s="205"/>
      <c r="C293" s="236"/>
      <c r="D293" s="135"/>
      <c r="E293" s="136"/>
      <c r="F293" s="156"/>
    </row>
    <row r="294" spans="1:6" ht="20.25">
      <c r="A294" s="87" t="s">
        <v>598</v>
      </c>
      <c r="B294" s="83"/>
      <c r="C294" s="83"/>
      <c r="D294" s="83"/>
      <c r="E294" s="83"/>
      <c r="F294" s="83"/>
    </row>
    <row r="295" spans="1:6" ht="20.25">
      <c r="A295" s="174" t="s">
        <v>599</v>
      </c>
      <c r="B295" s="175"/>
      <c r="C295" s="176"/>
      <c r="D295" s="131" t="s">
        <v>457</v>
      </c>
      <c r="E295" s="132"/>
      <c r="F295" s="133" t="s">
        <v>458</v>
      </c>
    </row>
    <row r="296" spans="1:6" ht="20.25">
      <c r="A296" s="177" t="s">
        <v>600</v>
      </c>
      <c r="B296" s="82"/>
      <c r="C296" s="178"/>
      <c r="D296" s="124"/>
      <c r="E296" s="125"/>
      <c r="F296" s="234"/>
    </row>
    <row r="297" spans="1:6" ht="20.25">
      <c r="A297" s="177" t="s">
        <v>601</v>
      </c>
      <c r="B297" s="82"/>
      <c r="C297" s="178"/>
      <c r="D297" s="124"/>
      <c r="E297" s="125"/>
      <c r="F297" s="234"/>
    </row>
    <row r="298" spans="1:6" ht="20.25">
      <c r="A298" s="177" t="s">
        <v>600</v>
      </c>
      <c r="B298" s="82"/>
      <c r="C298" s="178"/>
      <c r="D298" s="124"/>
      <c r="E298" s="125"/>
      <c r="F298" s="234"/>
    </row>
    <row r="299" spans="1:6" ht="20.25">
      <c r="A299" s="177" t="s">
        <v>602</v>
      </c>
      <c r="B299" s="82"/>
      <c r="C299" s="178"/>
      <c r="D299" s="124"/>
      <c r="E299" s="125"/>
      <c r="F299" s="234"/>
    </row>
    <row r="300" spans="1:6" ht="20.25">
      <c r="A300" s="177" t="s">
        <v>600</v>
      </c>
      <c r="B300" s="82"/>
      <c r="C300" s="178"/>
      <c r="D300" s="124"/>
      <c r="E300" s="125"/>
      <c r="F300" s="234"/>
    </row>
    <row r="301" spans="1:6" ht="20.25">
      <c r="A301" s="177" t="s">
        <v>603</v>
      </c>
      <c r="B301" s="82"/>
      <c r="C301" s="178"/>
      <c r="D301" s="124"/>
      <c r="E301" s="125"/>
      <c r="F301" s="234"/>
    </row>
    <row r="302" spans="1:6" ht="20.25">
      <c r="A302" s="177" t="s">
        <v>604</v>
      </c>
      <c r="B302" s="82"/>
      <c r="C302" s="178"/>
      <c r="D302" s="124"/>
      <c r="E302" s="125"/>
      <c r="F302" s="234"/>
    </row>
    <row r="303" spans="1:6" ht="20.25">
      <c r="A303" s="177" t="s">
        <v>605</v>
      </c>
      <c r="B303" s="82"/>
      <c r="C303" s="178"/>
      <c r="D303" s="124"/>
      <c r="E303" s="125"/>
      <c r="F303" s="234"/>
    </row>
    <row r="304" spans="1:6" ht="20.25">
      <c r="A304" s="237" t="s">
        <v>606</v>
      </c>
      <c r="B304" s="238"/>
      <c r="C304" s="239"/>
      <c r="D304" s="124"/>
      <c r="E304" s="125"/>
      <c r="F304" s="234"/>
    </row>
    <row r="305" spans="1:6" ht="20.25">
      <c r="A305" s="183" t="s">
        <v>607</v>
      </c>
      <c r="B305" s="82"/>
      <c r="C305" s="178"/>
      <c r="D305" s="124"/>
      <c r="E305" s="125"/>
      <c r="F305" s="234"/>
    </row>
    <row r="306" spans="1:6" ht="20.25">
      <c r="A306" s="177" t="s">
        <v>608</v>
      </c>
      <c r="B306" s="82"/>
      <c r="C306" s="178"/>
      <c r="D306" s="124"/>
      <c r="E306" s="125"/>
      <c r="F306" s="234"/>
    </row>
    <row r="307" spans="1:6" ht="20.25">
      <c r="A307" s="177" t="s">
        <v>609</v>
      </c>
      <c r="B307" s="82"/>
      <c r="C307" s="178"/>
      <c r="D307" s="124"/>
      <c r="E307" s="125"/>
      <c r="F307" s="234"/>
    </row>
    <row r="308" spans="1:6" ht="20.25">
      <c r="A308" s="177" t="s">
        <v>610</v>
      </c>
      <c r="B308" s="82"/>
      <c r="C308" s="178"/>
      <c r="D308" s="212"/>
      <c r="E308" s="213"/>
      <c r="F308" s="240"/>
    </row>
    <row r="309" spans="1:6" ht="20.25">
      <c r="A309" s="177" t="s">
        <v>611</v>
      </c>
      <c r="B309" s="82"/>
      <c r="C309" s="178"/>
      <c r="D309" s="124"/>
      <c r="E309" s="125"/>
      <c r="F309" s="234"/>
    </row>
    <row r="310" spans="1:6" ht="20.25">
      <c r="A310" s="205" t="s">
        <v>612</v>
      </c>
      <c r="B310" s="186"/>
      <c r="C310" s="236"/>
      <c r="D310" s="135"/>
      <c r="E310" s="136"/>
      <c r="F310" s="241"/>
    </row>
    <row r="311" spans="1:6" ht="20.25">
      <c r="A311" s="87" t="s">
        <v>613</v>
      </c>
      <c r="B311" s="83"/>
      <c r="C311" s="242"/>
      <c r="D311" s="83"/>
      <c r="E311" s="83"/>
      <c r="F311" s="83"/>
    </row>
    <row r="312" spans="1:6" ht="20.25">
      <c r="A312" s="87" t="s">
        <v>614</v>
      </c>
      <c r="B312" s="83"/>
      <c r="C312" s="83"/>
      <c r="D312" s="83"/>
      <c r="E312" s="83"/>
      <c r="F312" s="83"/>
    </row>
    <row r="313" spans="1:6" s="246" customFormat="1" ht="18.75">
      <c r="A313" s="243"/>
      <c r="B313" s="244" t="s">
        <v>615</v>
      </c>
      <c r="C313" s="245" t="s">
        <v>616</v>
      </c>
      <c r="D313" s="244" t="s">
        <v>617</v>
      </c>
      <c r="E313" s="244" t="s">
        <v>618</v>
      </c>
      <c r="F313" s="244" t="s">
        <v>619</v>
      </c>
    </row>
    <row r="314" spans="1:6" s="246" customFormat="1" ht="18.75">
      <c r="A314" s="247" t="s">
        <v>620</v>
      </c>
      <c r="B314" s="247" t="s">
        <v>621</v>
      </c>
      <c r="C314" s="248" t="s">
        <v>622</v>
      </c>
      <c r="D314" s="247" t="s">
        <v>623</v>
      </c>
      <c r="E314" s="247" t="s">
        <v>624</v>
      </c>
      <c r="F314" s="247" t="s">
        <v>625</v>
      </c>
    </row>
    <row r="315" spans="1:6" s="246" customFormat="1" ht="18.75">
      <c r="A315" s="249"/>
      <c r="B315" s="250" t="s">
        <v>626</v>
      </c>
      <c r="C315" s="251" t="s">
        <v>627</v>
      </c>
      <c r="D315" s="250" t="s">
        <v>628</v>
      </c>
      <c r="E315" s="250" t="s">
        <v>629</v>
      </c>
      <c r="F315" s="250" t="s">
        <v>630</v>
      </c>
    </row>
    <row r="316" spans="1:6" ht="20.25">
      <c r="A316" s="252" t="s">
        <v>631</v>
      </c>
      <c r="B316" s="253">
        <f>'[1]TMBC NAM'!B336</f>
        <v>12310600000</v>
      </c>
      <c r="C316" s="253">
        <f>'[1]TMBC NAM'!C336</f>
        <v>552400000</v>
      </c>
      <c r="D316" s="253">
        <f>'[1]TMBC NAM'!D336</f>
        <v>1168254719</v>
      </c>
      <c r="E316" s="253">
        <f>'[1]TMBC NAM'!E336</f>
        <v>0</v>
      </c>
      <c r="F316" s="253">
        <f>'[1]TMBC NAM'!F336</f>
        <v>6463503058</v>
      </c>
    </row>
    <row r="317" spans="1:6" ht="20.25">
      <c r="A317" s="147" t="s">
        <v>632</v>
      </c>
      <c r="B317" s="254"/>
      <c r="C317" s="102"/>
      <c r="D317" s="254"/>
      <c r="E317" s="102"/>
      <c r="F317" s="255"/>
    </row>
    <row r="318" spans="1:6" ht="20.25">
      <c r="A318" s="147" t="s">
        <v>633</v>
      </c>
      <c r="B318" s="254"/>
      <c r="C318" s="102"/>
      <c r="D318" s="254">
        <f>'[1]TMBC NAM'!D338</f>
        <v>62805281</v>
      </c>
      <c r="E318" s="254">
        <f>'[1]TMBC NAM'!E338</f>
        <v>0</v>
      </c>
      <c r="F318" s="102">
        <v>2828808904</v>
      </c>
    </row>
    <row r="319" spans="1:6" ht="20.25">
      <c r="A319" s="147" t="s">
        <v>487</v>
      </c>
      <c r="B319" s="254"/>
      <c r="C319" s="102"/>
      <c r="D319" s="254"/>
      <c r="E319" s="102"/>
      <c r="F319" s="255"/>
    </row>
    <row r="320" spans="1:6" ht="20.25">
      <c r="A320" s="147" t="s">
        <v>634</v>
      </c>
      <c r="B320" s="254"/>
      <c r="C320" s="102"/>
      <c r="D320" s="254"/>
      <c r="E320" s="102"/>
      <c r="F320" s="255"/>
    </row>
    <row r="321" spans="1:6" ht="20.25">
      <c r="A321" s="147" t="s">
        <v>635</v>
      </c>
      <c r="B321" s="254"/>
      <c r="C321" s="102"/>
      <c r="D321" s="254"/>
      <c r="E321" s="102"/>
      <c r="F321" s="255"/>
    </row>
    <row r="322" spans="1:6" ht="20.25">
      <c r="A322" s="147" t="s">
        <v>490</v>
      </c>
      <c r="B322" s="254"/>
      <c r="C322" s="102"/>
      <c r="D322" s="254"/>
      <c r="E322" s="102"/>
      <c r="F322" s="255">
        <v>-4113250904</v>
      </c>
    </row>
    <row r="323" spans="1:6" ht="20.25">
      <c r="A323" s="160" t="s">
        <v>636</v>
      </c>
      <c r="B323" s="254"/>
      <c r="C323" s="102"/>
      <c r="D323" s="254"/>
      <c r="E323" s="102"/>
      <c r="F323" s="255"/>
    </row>
    <row r="324" spans="1:6" ht="20.25">
      <c r="A324" s="160" t="s">
        <v>637</v>
      </c>
      <c r="B324" s="256">
        <f>SUM(B316:B323)</f>
        <v>12310600000</v>
      </c>
      <c r="C324" s="257">
        <f>SUM(C316:C323)</f>
        <v>552400000</v>
      </c>
      <c r="D324" s="257">
        <f>SUM(D316:D323)</f>
        <v>1231060000</v>
      </c>
      <c r="E324" s="256">
        <f>SUM(E316:E323)</f>
        <v>0</v>
      </c>
      <c r="F324" s="107">
        <f>SUM(F316:F323)</f>
        <v>5179061058</v>
      </c>
    </row>
    <row r="325" spans="1:6" ht="20.25">
      <c r="A325" s="147" t="s">
        <v>638</v>
      </c>
      <c r="B325" s="254"/>
      <c r="C325" s="102"/>
      <c r="D325" s="254"/>
      <c r="E325" s="102"/>
      <c r="F325" s="255"/>
    </row>
    <row r="326" spans="1:6" ht="20.25">
      <c r="A326" s="147" t="s">
        <v>639</v>
      </c>
      <c r="B326" s="254"/>
      <c r="C326" s="102"/>
      <c r="D326" s="254"/>
      <c r="E326" s="102"/>
      <c r="F326" s="255">
        <v>298481862</v>
      </c>
    </row>
    <row r="327" spans="1:6" ht="20.25">
      <c r="A327" s="147" t="s">
        <v>487</v>
      </c>
      <c r="B327" s="254"/>
      <c r="C327" s="102"/>
      <c r="D327" s="254"/>
      <c r="E327" s="102"/>
      <c r="F327" s="255"/>
    </row>
    <row r="328" spans="1:6" ht="20.25">
      <c r="A328" s="147" t="s">
        <v>640</v>
      </c>
      <c r="B328" s="254"/>
      <c r="C328" s="102"/>
      <c r="D328" s="254"/>
      <c r="E328" s="102"/>
      <c r="F328" s="255"/>
    </row>
    <row r="329" spans="1:6" ht="20.25">
      <c r="A329" s="147" t="s">
        <v>641</v>
      </c>
      <c r="B329" s="254"/>
      <c r="C329" s="102"/>
      <c r="D329" s="254"/>
      <c r="E329" s="102"/>
      <c r="F329" s="255"/>
    </row>
    <row r="330" spans="1:6" ht="20.25">
      <c r="A330" s="147" t="s">
        <v>490</v>
      </c>
      <c r="B330" s="254"/>
      <c r="C330" s="102"/>
      <c r="D330" s="254"/>
      <c r="E330" s="102"/>
      <c r="F330" s="255"/>
    </row>
    <row r="331" spans="1:6" ht="20.25">
      <c r="A331" s="153" t="s">
        <v>642</v>
      </c>
      <c r="B331" s="258">
        <f>SUM(B324:B330)</f>
        <v>12310600000</v>
      </c>
      <c r="C331" s="258">
        <f>SUM(C324:C330)</f>
        <v>552400000</v>
      </c>
      <c r="D331" s="258">
        <f>SUM(D324:D330)</f>
        <v>1231060000</v>
      </c>
      <c r="E331" s="258">
        <f>SUM(E324:E330)</f>
        <v>0</v>
      </c>
      <c r="F331" s="258">
        <f>SUM(F324:F330)</f>
        <v>5477542920</v>
      </c>
    </row>
    <row r="332" spans="1:6" ht="10.5" customHeight="1">
      <c r="A332" s="84"/>
      <c r="B332" s="82"/>
      <c r="C332" s="82"/>
      <c r="D332" s="82"/>
      <c r="E332" s="82"/>
      <c r="F332" s="82"/>
    </row>
    <row r="333" spans="1:6" ht="20.25">
      <c r="A333" s="174" t="s">
        <v>643</v>
      </c>
      <c r="B333" s="175"/>
      <c r="C333" s="176"/>
      <c r="D333" s="131" t="s">
        <v>529</v>
      </c>
      <c r="E333" s="132"/>
      <c r="F333" s="133" t="s">
        <v>530</v>
      </c>
    </row>
    <row r="334" spans="1:6" ht="20.25">
      <c r="A334" s="177" t="s">
        <v>644</v>
      </c>
      <c r="B334" s="82"/>
      <c r="C334" s="178"/>
      <c r="D334" s="259">
        <v>2462000000</v>
      </c>
      <c r="E334" s="260"/>
      <c r="F334" s="261">
        <v>2462000000</v>
      </c>
    </row>
    <row r="335" spans="1:6" ht="20.25">
      <c r="A335" s="177" t="s">
        <v>645</v>
      </c>
      <c r="B335" s="82"/>
      <c r="C335" s="82"/>
      <c r="D335" s="228">
        <v>9848600000</v>
      </c>
      <c r="E335" s="229"/>
      <c r="F335" s="262">
        <v>9848600000</v>
      </c>
    </row>
    <row r="336" spans="1:6" ht="20.25">
      <c r="A336" s="177" t="s">
        <v>646</v>
      </c>
      <c r="B336" s="82"/>
      <c r="C336" s="82"/>
      <c r="D336" s="228"/>
      <c r="E336" s="229"/>
      <c r="F336" s="262"/>
    </row>
    <row r="337" spans="1:6" ht="20.25">
      <c r="A337" s="177"/>
      <c r="B337" s="82"/>
      <c r="C337" s="84" t="s">
        <v>429</v>
      </c>
      <c r="D337" s="225">
        <f>SUM(D334:D336)</f>
        <v>12310600000</v>
      </c>
      <c r="E337" s="226"/>
      <c r="F337" s="263">
        <f>SUM(F334:F336)</f>
        <v>12310600000</v>
      </c>
    </row>
    <row r="338" spans="1:6" ht="20.25">
      <c r="A338" s="177" t="s">
        <v>647</v>
      </c>
      <c r="B338" s="82"/>
      <c r="C338" s="82"/>
      <c r="D338" s="124"/>
      <c r="E338" s="125"/>
      <c r="F338" s="264"/>
    </row>
    <row r="339" spans="1:6" ht="20.25">
      <c r="A339" s="177" t="s">
        <v>648</v>
      </c>
      <c r="B339" s="82"/>
      <c r="C339" s="82"/>
      <c r="D339" s="265"/>
      <c r="E339" s="266"/>
      <c r="F339" s="267"/>
    </row>
    <row r="340" spans="1:6" ht="9.75" customHeight="1">
      <c r="A340" s="205"/>
      <c r="B340" s="186"/>
      <c r="C340" s="186"/>
      <c r="D340" s="135"/>
      <c r="E340" s="136"/>
      <c r="F340" s="268"/>
    </row>
    <row r="341" spans="1:6" ht="20.25">
      <c r="A341" s="269" t="s">
        <v>649</v>
      </c>
      <c r="B341" s="270"/>
      <c r="C341" s="271"/>
      <c r="D341" s="272" t="s">
        <v>650</v>
      </c>
      <c r="E341" s="273"/>
      <c r="F341" s="274" t="s">
        <v>651</v>
      </c>
    </row>
    <row r="342" spans="1:6" ht="20.25">
      <c r="A342" s="275" t="s">
        <v>652</v>
      </c>
      <c r="B342" s="276"/>
      <c r="C342" s="277"/>
      <c r="D342" s="278"/>
      <c r="E342" s="279"/>
      <c r="F342" s="280"/>
    </row>
    <row r="343" spans="1:6" ht="20.25">
      <c r="A343" s="196" t="s">
        <v>653</v>
      </c>
      <c r="B343" s="276"/>
      <c r="C343" s="277"/>
      <c r="D343" s="225">
        <f>SUM(D344:E347)</f>
        <v>12310600000</v>
      </c>
      <c r="E343" s="226"/>
      <c r="F343" s="263">
        <f>SUM(F344:F347)</f>
        <v>12310600000</v>
      </c>
    </row>
    <row r="344" spans="1:6" ht="20.25">
      <c r="A344" s="196" t="s">
        <v>654</v>
      </c>
      <c r="B344" s="276"/>
      <c r="C344" s="277"/>
      <c r="D344" s="225"/>
      <c r="E344" s="226"/>
      <c r="F344" s="263"/>
    </row>
    <row r="345" spans="1:6" ht="20.25">
      <c r="A345" s="196" t="s">
        <v>655</v>
      </c>
      <c r="B345" s="276"/>
      <c r="C345" s="277"/>
      <c r="D345" s="228"/>
      <c r="E345" s="229"/>
      <c r="F345" s="262"/>
    </row>
    <row r="346" spans="1:6" ht="20.25">
      <c r="A346" s="281" t="s">
        <v>656</v>
      </c>
      <c r="B346" s="282"/>
      <c r="C346" s="283"/>
      <c r="D346" s="284"/>
      <c r="E346" s="285"/>
      <c r="F346" s="286"/>
    </row>
    <row r="347" spans="1:6" ht="20.25">
      <c r="A347" s="287" t="s">
        <v>657</v>
      </c>
      <c r="B347" s="270"/>
      <c r="C347" s="271"/>
      <c r="D347" s="288">
        <v>12310600000</v>
      </c>
      <c r="E347" s="289"/>
      <c r="F347" s="290">
        <v>12310600000</v>
      </c>
    </row>
    <row r="348" spans="1:6" ht="20.25">
      <c r="A348" s="196" t="s">
        <v>658</v>
      </c>
      <c r="B348" s="276"/>
      <c r="C348" s="277"/>
      <c r="D348" s="225">
        <v>0</v>
      </c>
      <c r="E348" s="226"/>
      <c r="F348" s="263">
        <v>984860000</v>
      </c>
    </row>
    <row r="349" spans="1:6" ht="20.25">
      <c r="A349" s="275" t="s">
        <v>659</v>
      </c>
      <c r="B349" s="276"/>
      <c r="C349" s="277"/>
      <c r="D349" s="228"/>
      <c r="E349" s="229"/>
      <c r="F349" s="262"/>
    </row>
    <row r="350" spans="1:6" ht="20.25">
      <c r="A350" s="196" t="s">
        <v>660</v>
      </c>
      <c r="B350" s="276"/>
      <c r="C350" s="277"/>
      <c r="D350" s="228"/>
      <c r="E350" s="229"/>
      <c r="F350" s="262">
        <v>2000</v>
      </c>
    </row>
    <row r="351" spans="1:6" ht="20.25">
      <c r="A351" s="196" t="s">
        <v>661</v>
      </c>
      <c r="B351" s="276"/>
      <c r="C351" s="277"/>
      <c r="D351" s="228"/>
      <c r="E351" s="229"/>
      <c r="F351" s="262">
        <v>2000</v>
      </c>
    </row>
    <row r="352" spans="1:6" ht="20.25">
      <c r="A352" s="196" t="s">
        <v>662</v>
      </c>
      <c r="B352" s="276"/>
      <c r="C352" s="277"/>
      <c r="D352" s="228"/>
      <c r="E352" s="229"/>
      <c r="F352" s="262"/>
    </row>
    <row r="353" spans="1:6" ht="20.25">
      <c r="A353" s="196" t="s">
        <v>663</v>
      </c>
      <c r="B353" s="276"/>
      <c r="C353" s="277"/>
      <c r="D353" s="228"/>
      <c r="E353" s="229"/>
      <c r="F353" s="262"/>
    </row>
    <row r="354" spans="1:6" ht="20.25">
      <c r="A354" s="281"/>
      <c r="B354" s="282"/>
      <c r="C354" s="283"/>
      <c r="D354" s="284"/>
      <c r="E354" s="285"/>
      <c r="F354" s="249"/>
    </row>
    <row r="355" spans="1:6" ht="20.25">
      <c r="A355" s="82"/>
      <c r="B355" s="82"/>
      <c r="C355" s="82"/>
      <c r="D355" s="190"/>
      <c r="E355" s="190"/>
      <c r="F355" s="82"/>
    </row>
    <row r="356" spans="1:6" ht="20.25">
      <c r="A356" s="269" t="s">
        <v>664</v>
      </c>
      <c r="B356" s="270"/>
      <c r="C356" s="271"/>
      <c r="D356" s="272" t="s">
        <v>529</v>
      </c>
      <c r="E356" s="273"/>
      <c r="F356" s="274" t="s">
        <v>530</v>
      </c>
    </row>
    <row r="357" spans="1:6" ht="20.25">
      <c r="A357" s="196" t="s">
        <v>665</v>
      </c>
      <c r="B357" s="276"/>
      <c r="C357" s="277"/>
      <c r="D357" s="291">
        <v>1231060</v>
      </c>
      <c r="E357" s="292"/>
      <c r="F357" s="293">
        <v>1231060</v>
      </c>
    </row>
    <row r="358" spans="1:6" ht="20.25">
      <c r="A358" s="196" t="s">
        <v>666</v>
      </c>
      <c r="B358" s="276"/>
      <c r="C358" s="277"/>
      <c r="D358" s="228">
        <v>1231060</v>
      </c>
      <c r="E358" s="229"/>
      <c r="F358" s="263">
        <v>1231060</v>
      </c>
    </row>
    <row r="359" spans="1:6" ht="20.25">
      <c r="A359" s="196" t="s">
        <v>667</v>
      </c>
      <c r="B359" s="276"/>
      <c r="C359" s="277"/>
      <c r="D359" s="228">
        <v>1231060</v>
      </c>
      <c r="E359" s="229"/>
      <c r="F359" s="262">
        <v>1231060</v>
      </c>
    </row>
    <row r="360" spans="1:6" ht="20.25">
      <c r="A360" s="196" t="s">
        <v>668</v>
      </c>
      <c r="B360" s="276"/>
      <c r="C360" s="277"/>
      <c r="D360" s="228"/>
      <c r="E360" s="229"/>
      <c r="F360" s="263"/>
    </row>
    <row r="361" spans="1:6" ht="20.25">
      <c r="A361" s="196" t="s">
        <v>669</v>
      </c>
      <c r="B361" s="276"/>
      <c r="C361" s="277"/>
      <c r="D361" s="228"/>
      <c r="E361" s="229"/>
      <c r="F361" s="263"/>
    </row>
    <row r="362" spans="1:6" ht="20.25">
      <c r="A362" s="196" t="s">
        <v>667</v>
      </c>
      <c r="B362" s="276"/>
      <c r="C362" s="277"/>
      <c r="D362" s="228"/>
      <c r="E362" s="229"/>
      <c r="F362" s="263"/>
    </row>
    <row r="363" spans="1:6" ht="20.25">
      <c r="A363" s="196" t="s">
        <v>668</v>
      </c>
      <c r="B363" s="276"/>
      <c r="C363" s="277"/>
      <c r="D363" s="228"/>
      <c r="E363" s="229"/>
      <c r="F363" s="263"/>
    </row>
    <row r="364" spans="1:6" ht="20.25">
      <c r="A364" s="196" t="s">
        <v>670</v>
      </c>
      <c r="B364" s="276"/>
      <c r="C364" s="277"/>
      <c r="D364" s="225">
        <v>1231060</v>
      </c>
      <c r="E364" s="226"/>
      <c r="F364" s="263">
        <v>1231060</v>
      </c>
    </row>
    <row r="365" spans="1:6" ht="20.25">
      <c r="A365" s="196" t="s">
        <v>667</v>
      </c>
      <c r="B365" s="276"/>
      <c r="C365" s="277"/>
      <c r="D365" s="228">
        <v>1231060</v>
      </c>
      <c r="E365" s="229"/>
      <c r="F365" s="262">
        <v>1231060</v>
      </c>
    </row>
    <row r="366" spans="1:6" ht="20.25">
      <c r="A366" s="196" t="s">
        <v>668</v>
      </c>
      <c r="B366" s="276"/>
      <c r="C366" s="277"/>
      <c r="D366" s="228"/>
      <c r="E366" s="229"/>
      <c r="F366" s="263"/>
    </row>
    <row r="367" spans="1:6" ht="20.25">
      <c r="A367" s="196" t="s">
        <v>671</v>
      </c>
      <c r="B367" s="276"/>
      <c r="C367" s="277"/>
      <c r="D367" s="228">
        <v>10000</v>
      </c>
      <c r="E367" s="229"/>
      <c r="F367" s="262">
        <v>10000</v>
      </c>
    </row>
    <row r="368" spans="1:6" ht="20.25">
      <c r="A368" s="196"/>
      <c r="B368" s="276"/>
      <c r="C368" s="277"/>
      <c r="D368" s="228"/>
      <c r="E368" s="229"/>
      <c r="F368" s="294"/>
    </row>
    <row r="369" spans="1:6" ht="20.25">
      <c r="A369" s="275" t="s">
        <v>672</v>
      </c>
      <c r="B369" s="276"/>
      <c r="C369" s="277"/>
      <c r="D369" s="225"/>
      <c r="E369" s="226"/>
      <c r="F369" s="263"/>
    </row>
    <row r="370" spans="1:6" ht="20.25">
      <c r="A370" s="196" t="s">
        <v>673</v>
      </c>
      <c r="B370" s="276"/>
      <c r="C370" s="277"/>
      <c r="D370" s="228"/>
      <c r="E370" s="229"/>
      <c r="F370" s="262"/>
    </row>
    <row r="371" spans="1:6" ht="20.25">
      <c r="A371" s="196" t="s">
        <v>674</v>
      </c>
      <c r="B371" s="276"/>
      <c r="C371" s="277"/>
      <c r="D371" s="228">
        <v>1231060000</v>
      </c>
      <c r="E371" s="229"/>
      <c r="F371" s="262">
        <v>1231060000</v>
      </c>
    </row>
    <row r="372" spans="1:6" ht="20.25">
      <c r="A372" s="196" t="s">
        <v>675</v>
      </c>
      <c r="B372" s="276"/>
      <c r="C372" s="277"/>
      <c r="D372" s="228">
        <v>232643053</v>
      </c>
      <c r="E372" s="229"/>
      <c r="F372" s="262">
        <v>277803305</v>
      </c>
    </row>
    <row r="373" spans="1:6" ht="20.25">
      <c r="A373" s="196" t="s">
        <v>676</v>
      </c>
      <c r="B373" s="276"/>
      <c r="C373" s="277"/>
      <c r="D373" s="228"/>
      <c r="E373" s="229"/>
      <c r="F373" s="295"/>
    </row>
    <row r="374" spans="1:6" ht="20.25">
      <c r="A374" s="281"/>
      <c r="B374" s="282"/>
      <c r="C374" s="296" t="s">
        <v>429</v>
      </c>
      <c r="D374" s="231">
        <f>SUM(D371:D373)</f>
        <v>1463703053</v>
      </c>
      <c r="E374" s="232"/>
      <c r="F374" s="233">
        <f>SUM(F371:F373)</f>
        <v>1508863305</v>
      </c>
    </row>
    <row r="375" spans="1:6" ht="20.25">
      <c r="A375" s="82"/>
      <c r="B375" s="82"/>
      <c r="C375" s="84"/>
      <c r="D375" s="142"/>
      <c r="E375" s="142"/>
      <c r="F375" s="297"/>
    </row>
    <row r="376" spans="1:6" ht="20.25">
      <c r="A376" s="83" t="s">
        <v>677</v>
      </c>
      <c r="B376" s="83"/>
      <c r="C376" s="83"/>
      <c r="D376" s="83"/>
      <c r="E376" s="83"/>
      <c r="F376" s="83"/>
    </row>
    <row r="377" spans="1:6" ht="20.25">
      <c r="A377" s="83"/>
      <c r="B377" s="83"/>
      <c r="C377" s="83"/>
      <c r="D377" s="83"/>
      <c r="E377" s="83"/>
      <c r="F377" s="83"/>
    </row>
    <row r="378" spans="1:6" ht="20.25">
      <c r="A378" s="87" t="s">
        <v>678</v>
      </c>
      <c r="B378" s="83"/>
      <c r="C378" s="83"/>
      <c r="D378" s="83"/>
      <c r="E378" s="83"/>
      <c r="F378" s="83"/>
    </row>
    <row r="379" spans="1:6" ht="20.25">
      <c r="A379" s="87" t="s">
        <v>679</v>
      </c>
      <c r="B379" s="83"/>
      <c r="C379" s="83"/>
      <c r="D379" s="83"/>
      <c r="E379" s="83"/>
      <c r="F379" s="83"/>
    </row>
    <row r="380" spans="1:6" ht="20.25">
      <c r="A380" s="83" t="s">
        <v>680</v>
      </c>
      <c r="B380" s="83"/>
      <c r="C380" s="83"/>
      <c r="D380" s="83"/>
      <c r="E380" s="83"/>
      <c r="F380" s="83"/>
    </row>
    <row r="381" spans="1:6" ht="20.25">
      <c r="A381" s="83" t="s">
        <v>680</v>
      </c>
      <c r="B381" s="83"/>
      <c r="C381" s="83"/>
      <c r="D381" s="83"/>
      <c r="E381" s="83"/>
      <c r="F381" s="83"/>
    </row>
    <row r="382" spans="1:6" ht="20.25">
      <c r="A382" s="269" t="s">
        <v>681</v>
      </c>
      <c r="B382" s="270"/>
      <c r="C382" s="270"/>
      <c r="D382" s="272" t="s">
        <v>650</v>
      </c>
      <c r="E382" s="273"/>
      <c r="F382" s="274" t="s">
        <v>651</v>
      </c>
    </row>
    <row r="383" spans="1:6" ht="20.25">
      <c r="A383" s="196"/>
      <c r="B383" s="276"/>
      <c r="C383" s="276"/>
      <c r="D383" s="298"/>
      <c r="E383" s="299"/>
      <c r="F383" s="280"/>
    </row>
    <row r="384" spans="1:6" ht="20.25">
      <c r="A384" s="275" t="s">
        <v>682</v>
      </c>
      <c r="B384" s="276"/>
      <c r="C384" s="276"/>
      <c r="D384" s="300" t="s">
        <v>457</v>
      </c>
      <c r="E384" s="301"/>
      <c r="F384" s="302" t="s">
        <v>458</v>
      </c>
    </row>
    <row r="385" spans="1:6" ht="20.25">
      <c r="A385" s="196"/>
      <c r="B385" s="276"/>
      <c r="C385" s="276"/>
      <c r="D385" s="298"/>
      <c r="E385" s="299"/>
      <c r="F385" s="280"/>
    </row>
    <row r="386" spans="1:6" ht="20.25">
      <c r="A386" s="275" t="s">
        <v>683</v>
      </c>
      <c r="B386" s="276"/>
      <c r="C386" s="276"/>
      <c r="D386" s="300" t="s">
        <v>650</v>
      </c>
      <c r="E386" s="301"/>
      <c r="F386" s="302" t="s">
        <v>651</v>
      </c>
    </row>
    <row r="387" spans="1:6" ht="20.25">
      <c r="A387" s="275" t="s">
        <v>684</v>
      </c>
      <c r="B387" s="276"/>
      <c r="C387" s="276"/>
      <c r="D387" s="278"/>
      <c r="E387" s="279"/>
      <c r="F387" s="280"/>
    </row>
    <row r="388" spans="1:6" ht="20.25">
      <c r="A388" s="275" t="s">
        <v>685</v>
      </c>
      <c r="B388" s="276"/>
      <c r="C388" s="276"/>
      <c r="D388" s="225">
        <f>SUM(D389:E391)</f>
        <v>11257592675</v>
      </c>
      <c r="E388" s="226"/>
      <c r="F388" s="227">
        <f>SUM(F389:F391)</f>
        <v>11668725311</v>
      </c>
    </row>
    <row r="389" spans="1:6" ht="20.25">
      <c r="A389" s="196" t="s">
        <v>686</v>
      </c>
      <c r="B389" s="276"/>
      <c r="C389" s="276"/>
      <c r="D389" s="228">
        <v>11156902024</v>
      </c>
      <c r="E389" s="229"/>
      <c r="F389" s="102">
        <v>11537148139</v>
      </c>
    </row>
    <row r="390" spans="1:6" ht="20.25">
      <c r="A390" s="196" t="s">
        <v>687</v>
      </c>
      <c r="B390" s="276"/>
      <c r="C390" s="276"/>
      <c r="D390" s="228"/>
      <c r="E390" s="229"/>
      <c r="F390" s="230"/>
    </row>
    <row r="391" spans="1:6" ht="20.25">
      <c r="A391" s="196" t="s">
        <v>688</v>
      </c>
      <c r="B391" s="276"/>
      <c r="C391" s="276"/>
      <c r="D391" s="228">
        <v>100690651</v>
      </c>
      <c r="E391" s="229"/>
      <c r="F391" s="230">
        <v>131577172</v>
      </c>
    </row>
    <row r="392" spans="1:6" ht="20.25">
      <c r="A392" s="275" t="s">
        <v>689</v>
      </c>
      <c r="B392" s="276"/>
      <c r="C392" s="276"/>
      <c r="D392" s="225"/>
      <c r="E392" s="226"/>
      <c r="F392" s="227"/>
    </row>
    <row r="393" spans="1:6" ht="20.25">
      <c r="A393" s="196" t="s">
        <v>690</v>
      </c>
      <c r="B393" s="276"/>
      <c r="C393" s="276"/>
      <c r="D393" s="228"/>
      <c r="E393" s="229"/>
      <c r="F393" s="230"/>
    </row>
    <row r="394" spans="1:6" ht="20.25">
      <c r="A394" s="196" t="s">
        <v>691</v>
      </c>
      <c r="B394" s="276"/>
      <c r="C394" s="276"/>
      <c r="D394" s="228"/>
      <c r="E394" s="229"/>
      <c r="F394" s="230"/>
    </row>
    <row r="395" spans="1:6" ht="20.25">
      <c r="A395" s="196" t="s">
        <v>692</v>
      </c>
      <c r="B395" s="276"/>
      <c r="C395" s="276"/>
      <c r="D395" s="228"/>
      <c r="E395" s="229"/>
      <c r="F395" s="230"/>
    </row>
    <row r="396" spans="1:6" ht="20.25">
      <c r="A396" s="196" t="s">
        <v>693</v>
      </c>
      <c r="B396" s="276"/>
      <c r="C396" s="276"/>
      <c r="D396" s="228">
        <v>559206637</v>
      </c>
      <c r="E396" s="229"/>
      <c r="F396" s="230">
        <v>156007542</v>
      </c>
    </row>
    <row r="397" spans="1:6" ht="20.25">
      <c r="A397" s="196" t="s">
        <v>694</v>
      </c>
      <c r="B397" s="276"/>
      <c r="C397" s="276"/>
      <c r="D397" s="228"/>
      <c r="E397" s="229"/>
      <c r="F397" s="230"/>
    </row>
    <row r="398" spans="1:6" ht="20.25">
      <c r="A398" s="196" t="s">
        <v>695</v>
      </c>
      <c r="B398" s="276"/>
      <c r="C398" s="276"/>
      <c r="D398" s="228"/>
      <c r="E398" s="229"/>
      <c r="F398" s="230"/>
    </row>
    <row r="399" spans="1:6" ht="20.25">
      <c r="A399" s="196" t="s">
        <v>696</v>
      </c>
      <c r="B399" s="276"/>
      <c r="C399" s="276"/>
      <c r="D399" s="303"/>
      <c r="E399" s="304"/>
      <c r="F399" s="305"/>
    </row>
    <row r="400" spans="1:6" ht="24.75" customHeight="1">
      <c r="A400" s="275" t="s">
        <v>697</v>
      </c>
      <c r="B400" s="276"/>
      <c r="C400" s="277"/>
      <c r="D400" s="306">
        <f>D402+D403</f>
        <v>10698386038</v>
      </c>
      <c r="E400" s="307"/>
      <c r="F400" s="308">
        <f>F402+F403</f>
        <v>11512717769</v>
      </c>
    </row>
    <row r="401" spans="1:6" ht="20.25">
      <c r="A401" s="196" t="s">
        <v>698</v>
      </c>
      <c r="B401" s="276"/>
      <c r="C401" s="277"/>
      <c r="D401" s="228"/>
      <c r="E401" s="229"/>
      <c r="F401" s="309"/>
    </row>
    <row r="402" spans="1:6" ht="20.25">
      <c r="A402" s="196" t="s">
        <v>699</v>
      </c>
      <c r="B402" s="276"/>
      <c r="C402" s="277"/>
      <c r="D402" s="228">
        <f>+D389-D396</f>
        <v>10597695387</v>
      </c>
      <c r="E402" s="229"/>
      <c r="F402" s="309">
        <f>F389-F396</f>
        <v>11381140597</v>
      </c>
    </row>
    <row r="403" spans="1:6" ht="20.25">
      <c r="A403" s="196" t="s">
        <v>700</v>
      </c>
      <c r="B403" s="276"/>
      <c r="C403" s="277"/>
      <c r="D403" s="228">
        <f>D391</f>
        <v>100690651</v>
      </c>
      <c r="E403" s="229"/>
      <c r="F403" s="309">
        <f>F391</f>
        <v>131577172</v>
      </c>
    </row>
    <row r="404" spans="1:6" ht="20.25">
      <c r="A404" s="275" t="s">
        <v>701</v>
      </c>
      <c r="B404" s="276"/>
      <c r="C404" s="277"/>
      <c r="D404" s="225"/>
      <c r="E404" s="226"/>
      <c r="F404" s="310"/>
    </row>
    <row r="405" spans="1:6" ht="20.25">
      <c r="A405" s="196" t="s">
        <v>702</v>
      </c>
      <c r="B405" s="276"/>
      <c r="C405" s="277"/>
      <c r="D405" s="228">
        <v>7761068986</v>
      </c>
      <c r="E405" s="229"/>
      <c r="F405" s="309">
        <v>8260170726</v>
      </c>
    </row>
    <row r="406" spans="1:6" ht="20.25">
      <c r="A406" s="196" t="s">
        <v>703</v>
      </c>
      <c r="B406" s="276"/>
      <c r="C406" s="277"/>
      <c r="D406" s="228">
        <v>147544477</v>
      </c>
      <c r="E406" s="229"/>
      <c r="F406" s="309">
        <v>158496817</v>
      </c>
    </row>
    <row r="407" spans="1:6" ht="20.25">
      <c r="A407" s="196" t="s">
        <v>704</v>
      </c>
      <c r="B407" s="276"/>
      <c r="C407" s="277"/>
      <c r="D407" s="228"/>
      <c r="E407" s="229"/>
      <c r="F407" s="309"/>
    </row>
    <row r="408" spans="1:6" ht="20.25">
      <c r="A408" s="196" t="s">
        <v>705</v>
      </c>
      <c r="B408" s="276"/>
      <c r="C408" s="277"/>
      <c r="D408" s="228"/>
      <c r="E408" s="229"/>
      <c r="F408" s="309"/>
    </row>
    <row r="409" spans="1:6" ht="20.25">
      <c r="A409" s="196" t="s">
        <v>706</v>
      </c>
      <c r="B409" s="276"/>
      <c r="C409" s="277"/>
      <c r="D409" s="259"/>
      <c r="E409" s="260"/>
      <c r="F409" s="311"/>
    </row>
    <row r="410" spans="1:6" ht="20.25">
      <c r="A410" s="196" t="s">
        <v>707</v>
      </c>
      <c r="B410" s="276"/>
      <c r="C410" s="277"/>
      <c r="D410" s="228"/>
      <c r="E410" s="229"/>
      <c r="F410" s="309"/>
    </row>
    <row r="411" spans="1:6" ht="20.25">
      <c r="A411" s="196" t="s">
        <v>708</v>
      </c>
      <c r="B411" s="276"/>
      <c r="C411" s="277"/>
      <c r="D411" s="228"/>
      <c r="E411" s="229"/>
      <c r="F411" s="309"/>
    </row>
    <row r="412" spans="1:6" ht="20.25">
      <c r="A412" s="196" t="s">
        <v>709</v>
      </c>
      <c r="B412" s="276"/>
      <c r="C412" s="277"/>
      <c r="D412" s="228"/>
      <c r="E412" s="229"/>
      <c r="F412" s="309"/>
    </row>
    <row r="413" spans="1:6" ht="20.25">
      <c r="A413" s="196" t="s">
        <v>710</v>
      </c>
      <c r="B413" s="276"/>
      <c r="C413" s="277"/>
      <c r="D413" s="228"/>
      <c r="E413" s="229"/>
      <c r="F413" s="309"/>
    </row>
    <row r="414" spans="1:6" ht="20.25">
      <c r="A414" s="281"/>
      <c r="B414" s="282"/>
      <c r="C414" s="296" t="s">
        <v>429</v>
      </c>
      <c r="D414" s="231">
        <f>SUM(D405:D413)</f>
        <v>7908613463</v>
      </c>
      <c r="E414" s="232"/>
      <c r="F414" s="312">
        <f>SUM(F405:F413)</f>
        <v>8418667543</v>
      </c>
    </row>
    <row r="415" spans="1:6" ht="32.25" customHeight="1">
      <c r="A415" s="313"/>
      <c r="B415" s="313"/>
      <c r="C415" s="314"/>
      <c r="D415" s="313"/>
      <c r="E415" s="313"/>
      <c r="F415" s="313"/>
    </row>
    <row r="416" spans="1:6" ht="20.25">
      <c r="A416" s="269" t="s">
        <v>711</v>
      </c>
      <c r="B416" s="270"/>
      <c r="C416" s="271"/>
      <c r="D416" s="272" t="s">
        <v>650</v>
      </c>
      <c r="E416" s="273"/>
      <c r="F416" s="274" t="s">
        <v>651</v>
      </c>
    </row>
    <row r="417" spans="1:6" ht="20.25">
      <c r="A417" s="196" t="s">
        <v>712</v>
      </c>
      <c r="B417" s="276"/>
      <c r="C417" s="277"/>
      <c r="D417" s="259">
        <v>1370818</v>
      </c>
      <c r="E417" s="260"/>
      <c r="F417" s="261">
        <v>6661469</v>
      </c>
    </row>
    <row r="418" spans="1:6" ht="20.25">
      <c r="A418" s="196" t="s">
        <v>713</v>
      </c>
      <c r="B418" s="276"/>
      <c r="C418" s="277"/>
      <c r="D418" s="228"/>
      <c r="E418" s="229"/>
      <c r="F418" s="230"/>
    </row>
    <row r="419" spans="1:6" ht="20.25">
      <c r="A419" s="196" t="s">
        <v>714</v>
      </c>
      <c r="B419" s="276"/>
      <c r="C419" s="277"/>
      <c r="D419" s="228"/>
      <c r="E419" s="229"/>
      <c r="F419" s="230">
        <v>56000000</v>
      </c>
    </row>
    <row r="420" spans="1:6" ht="20.25">
      <c r="A420" s="196" t="s">
        <v>715</v>
      </c>
      <c r="B420" s="276"/>
      <c r="C420" s="277"/>
      <c r="D420" s="228"/>
      <c r="E420" s="229"/>
      <c r="F420" s="230"/>
    </row>
    <row r="421" spans="1:6" ht="20.25">
      <c r="A421" s="196" t="s">
        <v>716</v>
      </c>
      <c r="B421" s="276"/>
      <c r="C421" s="277"/>
      <c r="D421" s="228"/>
      <c r="E421" s="229"/>
      <c r="F421" s="230"/>
    </row>
    <row r="422" spans="1:6" ht="20.25">
      <c r="A422" s="196" t="s">
        <v>717</v>
      </c>
      <c r="B422" s="276"/>
      <c r="C422" s="277"/>
      <c r="D422" s="228"/>
      <c r="E422" s="229"/>
      <c r="F422" s="230"/>
    </row>
    <row r="423" spans="1:6" ht="20.25">
      <c r="A423" s="196" t="s">
        <v>718</v>
      </c>
      <c r="B423" s="276"/>
      <c r="C423" s="277"/>
      <c r="D423" s="228"/>
      <c r="E423" s="229"/>
      <c r="F423" s="230"/>
    </row>
    <row r="424" spans="1:6" ht="20.25">
      <c r="A424" s="196" t="s">
        <v>719</v>
      </c>
      <c r="B424" s="276"/>
      <c r="C424" s="277"/>
      <c r="D424" s="228"/>
      <c r="E424" s="229"/>
      <c r="F424" s="230"/>
    </row>
    <row r="425" spans="1:6" ht="20.25">
      <c r="A425" s="196"/>
      <c r="B425" s="276"/>
      <c r="C425" s="315" t="s">
        <v>429</v>
      </c>
      <c r="D425" s="225">
        <f>SUM(D417:D424)</f>
        <v>1370818</v>
      </c>
      <c r="E425" s="226"/>
      <c r="F425" s="227">
        <f>SUM(F417:F424)</f>
        <v>62661469</v>
      </c>
    </row>
    <row r="426" spans="1:6" ht="29.25" customHeight="1">
      <c r="A426" s="275" t="s">
        <v>720</v>
      </c>
      <c r="B426" s="276"/>
      <c r="C426" s="277"/>
      <c r="D426" s="228"/>
      <c r="E426" s="229"/>
      <c r="F426" s="230"/>
    </row>
    <row r="427" spans="1:6" ht="20.25">
      <c r="A427" s="196" t="s">
        <v>721</v>
      </c>
      <c r="B427" s="276"/>
      <c r="C427" s="277"/>
      <c r="D427" s="228">
        <v>72462430</v>
      </c>
      <c r="E427" s="229"/>
      <c r="F427" s="230">
        <v>108449031</v>
      </c>
    </row>
    <row r="428" spans="1:6" ht="20.25">
      <c r="A428" s="196" t="s">
        <v>722</v>
      </c>
      <c r="B428" s="276"/>
      <c r="C428" s="277"/>
      <c r="D428" s="228"/>
      <c r="E428" s="229"/>
      <c r="F428" s="230">
        <v>0</v>
      </c>
    </row>
    <row r="429" spans="1:6" ht="20.25">
      <c r="A429" s="196" t="s">
        <v>723</v>
      </c>
      <c r="B429" s="276"/>
      <c r="C429" s="277"/>
      <c r="D429" s="228"/>
      <c r="E429" s="229"/>
      <c r="F429" s="230"/>
    </row>
    <row r="430" spans="1:6" ht="20.25">
      <c r="A430" s="196" t="s">
        <v>724</v>
      </c>
      <c r="B430" s="276"/>
      <c r="C430" s="277"/>
      <c r="D430" s="228"/>
      <c r="E430" s="229"/>
      <c r="F430" s="230"/>
    </row>
    <row r="431" spans="1:6" ht="20.25">
      <c r="A431" s="196" t="s">
        <v>725</v>
      </c>
      <c r="B431" s="276"/>
      <c r="C431" s="277"/>
      <c r="D431" s="228"/>
      <c r="E431" s="229"/>
      <c r="F431" s="230"/>
    </row>
    <row r="432" spans="1:6" ht="20.25">
      <c r="A432" s="196" t="s">
        <v>726</v>
      </c>
      <c r="B432" s="276"/>
      <c r="C432" s="277"/>
      <c r="D432" s="228"/>
      <c r="E432" s="229"/>
      <c r="F432" s="230"/>
    </row>
    <row r="433" spans="1:6" ht="20.25">
      <c r="A433" s="196" t="s">
        <v>727</v>
      </c>
      <c r="B433" s="276"/>
      <c r="C433" s="277"/>
      <c r="D433" s="228"/>
      <c r="E433" s="229"/>
      <c r="F433" s="230"/>
    </row>
    <row r="434" spans="1:6" ht="20.25">
      <c r="A434" s="196" t="s">
        <v>728</v>
      </c>
      <c r="B434" s="276"/>
      <c r="C434" s="277"/>
      <c r="D434" s="228"/>
      <c r="E434" s="229"/>
      <c r="F434" s="230"/>
    </row>
    <row r="435" spans="1:6" ht="20.25">
      <c r="A435" s="196"/>
      <c r="B435" s="276"/>
      <c r="C435" s="315" t="s">
        <v>429</v>
      </c>
      <c r="D435" s="225">
        <f>SUM(D427:D434)</f>
        <v>72462430</v>
      </c>
      <c r="E435" s="226"/>
      <c r="F435" s="227">
        <f>SUM(F427:F434)</f>
        <v>108449031</v>
      </c>
    </row>
    <row r="436" spans="1:6" ht="20.25">
      <c r="A436" s="275" t="s">
        <v>729</v>
      </c>
      <c r="B436" s="276"/>
      <c r="C436" s="277"/>
      <c r="D436" s="228"/>
      <c r="E436" s="229"/>
      <c r="F436" s="230"/>
    </row>
    <row r="437" spans="1:6" ht="20.25">
      <c r="A437" s="196" t="s">
        <v>730</v>
      </c>
      <c r="B437" s="276"/>
      <c r="C437" s="277"/>
      <c r="D437" s="228">
        <v>99099506</v>
      </c>
      <c r="E437" s="229"/>
      <c r="F437" s="230">
        <v>93860714</v>
      </c>
    </row>
    <row r="438" spans="1:6" ht="20.25">
      <c r="A438" s="196" t="s">
        <v>731</v>
      </c>
      <c r="B438" s="276"/>
      <c r="C438" s="277"/>
      <c r="D438" s="228"/>
      <c r="E438" s="229"/>
      <c r="F438" s="230"/>
    </row>
    <row r="439" spans="1:6" ht="20.25">
      <c r="A439" s="196" t="s">
        <v>732</v>
      </c>
      <c r="B439" s="276"/>
      <c r="C439" s="277"/>
      <c r="D439" s="228"/>
      <c r="E439" s="229"/>
      <c r="F439" s="230"/>
    </row>
    <row r="440" spans="1:6" ht="20.25">
      <c r="A440" s="196" t="s">
        <v>733</v>
      </c>
      <c r="B440" s="276"/>
      <c r="C440" s="277"/>
      <c r="D440" s="228"/>
      <c r="E440" s="229"/>
      <c r="F440" s="230"/>
    </row>
    <row r="441" spans="1:6" ht="20.25">
      <c r="A441" s="196" t="s">
        <v>734</v>
      </c>
      <c r="B441" s="276"/>
      <c r="C441" s="277"/>
      <c r="D441" s="228"/>
      <c r="E441" s="229"/>
      <c r="F441" s="230"/>
    </row>
    <row r="442" spans="1:6" ht="20.25">
      <c r="A442" s="196"/>
      <c r="B442" s="276"/>
      <c r="C442" s="277"/>
      <c r="D442" s="228"/>
      <c r="E442" s="229"/>
      <c r="F442" s="230"/>
    </row>
    <row r="443" spans="1:6" ht="20.25">
      <c r="A443" s="196"/>
      <c r="B443" s="276"/>
      <c r="C443" s="315" t="s">
        <v>429</v>
      </c>
      <c r="D443" s="316">
        <f>SUM(D437:D442)</f>
        <v>99099506</v>
      </c>
      <c r="E443" s="317"/>
      <c r="F443" s="318">
        <f>SUM(F437:F442)</f>
        <v>93860714</v>
      </c>
    </row>
    <row r="444" spans="1:6" ht="20.25">
      <c r="A444" s="275" t="s">
        <v>735</v>
      </c>
      <c r="B444" s="276"/>
      <c r="C444" s="277"/>
      <c r="D444" s="300"/>
      <c r="E444" s="301"/>
      <c r="F444" s="302"/>
    </row>
    <row r="445" spans="1:6" ht="20.25">
      <c r="A445" s="196" t="s">
        <v>736</v>
      </c>
      <c r="B445" s="276"/>
      <c r="C445" s="277"/>
      <c r="D445" s="228"/>
      <c r="E445" s="229"/>
      <c r="F445" s="230"/>
    </row>
    <row r="446" spans="1:6" ht="20.25">
      <c r="A446" s="196" t="s">
        <v>737</v>
      </c>
      <c r="B446" s="276"/>
      <c r="C446" s="277"/>
      <c r="D446" s="228"/>
      <c r="E446" s="229"/>
      <c r="F446" s="230"/>
    </row>
    <row r="447" spans="1:6" ht="20.25">
      <c r="A447" s="196" t="s">
        <v>736</v>
      </c>
      <c r="B447" s="276"/>
      <c r="C447" s="277"/>
      <c r="D447" s="228"/>
      <c r="E447" s="229"/>
      <c r="F447" s="230"/>
    </row>
    <row r="448" spans="1:6" ht="20.25">
      <c r="A448" s="196" t="s">
        <v>738</v>
      </c>
      <c r="B448" s="276"/>
      <c r="C448" s="277"/>
      <c r="D448" s="228"/>
      <c r="E448" s="229"/>
      <c r="F448" s="230"/>
    </row>
    <row r="449" spans="1:6" ht="22.5" customHeight="1">
      <c r="A449" s="281" t="s">
        <v>739</v>
      </c>
      <c r="B449" s="282"/>
      <c r="C449" s="283"/>
      <c r="D449" s="319"/>
      <c r="E449" s="320"/>
      <c r="F449" s="321"/>
    </row>
    <row r="450" spans="1:6" ht="23.25" customHeight="1">
      <c r="A450" s="287" t="s">
        <v>740</v>
      </c>
      <c r="B450" s="270"/>
      <c r="C450" s="271"/>
      <c r="D450" s="288"/>
      <c r="E450" s="289"/>
      <c r="F450" s="322"/>
    </row>
    <row r="451" spans="1:6" ht="20.25">
      <c r="A451" s="196" t="s">
        <v>739</v>
      </c>
      <c r="B451" s="276"/>
      <c r="C451" s="277"/>
      <c r="D451" s="228"/>
      <c r="E451" s="229"/>
      <c r="F451" s="230"/>
    </row>
    <row r="452" spans="1:6" ht="20.25">
      <c r="A452" s="196" t="s">
        <v>741</v>
      </c>
      <c r="B452" s="276"/>
      <c r="C452" s="277"/>
      <c r="D452" s="228"/>
      <c r="E452" s="229"/>
      <c r="F452" s="230"/>
    </row>
    <row r="453" spans="1:6" ht="20.25">
      <c r="A453" s="196" t="s">
        <v>739</v>
      </c>
      <c r="B453" s="276"/>
      <c r="C453" s="277"/>
      <c r="D453" s="228"/>
      <c r="E453" s="229"/>
      <c r="F453" s="230"/>
    </row>
    <row r="454" spans="1:6" ht="20.25">
      <c r="A454" s="196" t="s">
        <v>742</v>
      </c>
      <c r="B454" s="276"/>
      <c r="C454" s="277"/>
      <c r="D454" s="228"/>
      <c r="E454" s="229"/>
      <c r="F454" s="230"/>
    </row>
    <row r="455" spans="1:6" ht="20.25">
      <c r="A455" s="196" t="s">
        <v>743</v>
      </c>
      <c r="B455" s="276"/>
      <c r="C455" s="277"/>
      <c r="D455" s="228"/>
      <c r="E455" s="229"/>
      <c r="F455" s="230"/>
    </row>
    <row r="456" spans="1:6" ht="20.25">
      <c r="A456" s="281"/>
      <c r="B456" s="323"/>
      <c r="C456" s="323" t="s">
        <v>429</v>
      </c>
      <c r="D456" s="284"/>
      <c r="E456" s="285"/>
      <c r="F456" s="324"/>
    </row>
    <row r="457" spans="1:6" ht="13.5" customHeight="1">
      <c r="A457" s="313"/>
      <c r="B457" s="313"/>
      <c r="C457" s="313"/>
      <c r="D457" s="276"/>
      <c r="E457" s="276"/>
      <c r="F457" s="276"/>
    </row>
    <row r="458" spans="1:6" ht="20.25">
      <c r="A458" s="87" t="s">
        <v>744</v>
      </c>
      <c r="B458" s="83"/>
      <c r="C458" s="83"/>
      <c r="D458" s="82"/>
      <c r="E458" s="82"/>
      <c r="F458" s="82"/>
    </row>
    <row r="459" spans="1:6" ht="14.25" customHeight="1">
      <c r="A459" s="83"/>
      <c r="B459" s="83"/>
      <c r="C459" s="83"/>
      <c r="D459" s="82"/>
      <c r="E459" s="82"/>
      <c r="F459" s="82"/>
    </row>
    <row r="460" spans="1:6" ht="20.25">
      <c r="A460" s="87" t="s">
        <v>745</v>
      </c>
      <c r="B460" s="83"/>
      <c r="C460" s="83"/>
      <c r="D460" s="82"/>
      <c r="E460" s="82"/>
      <c r="F460" s="82"/>
    </row>
    <row r="461" spans="1:6" ht="11.25" customHeight="1">
      <c r="A461" s="83"/>
      <c r="B461" s="83"/>
      <c r="C461" s="83"/>
      <c r="D461" s="82"/>
      <c r="E461" s="82"/>
      <c r="F461" s="82"/>
    </row>
    <row r="462" spans="1:6" ht="20.25">
      <c r="A462" s="87" t="s">
        <v>746</v>
      </c>
      <c r="B462" s="83"/>
      <c r="C462" s="83"/>
      <c r="D462" s="83"/>
      <c r="E462" s="83"/>
      <c r="F462" s="83"/>
    </row>
    <row r="463" spans="1:6" ht="20.25">
      <c r="A463" s="87" t="s">
        <v>747</v>
      </c>
      <c r="B463" s="83"/>
      <c r="C463" s="83"/>
      <c r="D463" s="83"/>
      <c r="E463" s="83"/>
      <c r="F463" s="83"/>
    </row>
    <row r="464" spans="1:6" ht="11.25" customHeight="1">
      <c r="A464" s="83"/>
      <c r="B464" s="83"/>
      <c r="C464" s="83"/>
      <c r="D464" s="83"/>
      <c r="E464" s="83"/>
      <c r="F464" s="83"/>
    </row>
    <row r="465" spans="1:6" ht="20.25">
      <c r="A465" s="87" t="s">
        <v>748</v>
      </c>
      <c r="B465" s="83"/>
      <c r="C465" s="83"/>
      <c r="D465" s="83"/>
      <c r="E465" s="83"/>
      <c r="F465" s="83"/>
    </row>
    <row r="466" spans="1:6" ht="20.25">
      <c r="A466" s="83" t="s">
        <v>749</v>
      </c>
      <c r="B466" s="83"/>
      <c r="C466" s="83"/>
      <c r="D466" s="83"/>
      <c r="E466" s="83"/>
      <c r="F466" s="83"/>
    </row>
    <row r="467" spans="1:6" ht="20.25">
      <c r="A467" s="83" t="s">
        <v>750</v>
      </c>
      <c r="B467" s="83"/>
      <c r="C467" s="83"/>
      <c r="D467" s="83"/>
      <c r="E467" s="83"/>
      <c r="F467" s="83"/>
    </row>
    <row r="468" spans="1:6" ht="20.25">
      <c r="A468" s="83" t="s">
        <v>751</v>
      </c>
      <c r="B468" s="83"/>
      <c r="C468" s="83"/>
      <c r="D468" s="83"/>
      <c r="E468" s="83"/>
      <c r="F468" s="83"/>
    </row>
    <row r="469" spans="1:6" ht="20.25">
      <c r="A469" s="83" t="s">
        <v>752</v>
      </c>
      <c r="B469" s="83"/>
      <c r="C469" s="83"/>
      <c r="D469" s="83"/>
      <c r="E469" s="83"/>
      <c r="F469" s="83"/>
    </row>
    <row r="470" spans="1:6" ht="20.25">
      <c r="A470" s="83" t="s">
        <v>753</v>
      </c>
      <c r="B470" s="83"/>
      <c r="C470" s="83"/>
      <c r="D470" s="83"/>
      <c r="E470" s="83"/>
      <c r="F470" s="83"/>
    </row>
    <row r="471" spans="1:6" ht="20.25">
      <c r="A471" s="83"/>
      <c r="B471" s="83"/>
      <c r="C471" s="83"/>
      <c r="D471" s="325" t="s">
        <v>754</v>
      </c>
      <c r="E471" s="325"/>
      <c r="F471" s="325"/>
    </row>
    <row r="472" spans="1:6" ht="20.25">
      <c r="A472" s="78" t="s">
        <v>755</v>
      </c>
      <c r="B472" s="75" t="s">
        <v>756</v>
      </c>
      <c r="C472" s="75"/>
      <c r="D472" s="75"/>
      <c r="E472" s="326" t="s">
        <v>757</v>
      </c>
      <c r="F472" s="327"/>
    </row>
    <row r="473" spans="1:6" ht="20.25">
      <c r="A473" s="83"/>
      <c r="B473" s="83"/>
      <c r="C473" s="83"/>
      <c r="D473" s="83"/>
      <c r="E473" s="83"/>
      <c r="F473" s="83"/>
    </row>
    <row r="474" spans="1:6" ht="20.25">
      <c r="A474" s="83"/>
      <c r="B474" s="83"/>
      <c r="C474" s="83"/>
      <c r="D474" s="83"/>
      <c r="E474" s="83"/>
      <c r="F474" s="83"/>
    </row>
    <row r="475" spans="1:6" ht="20.25">
      <c r="A475" s="83"/>
      <c r="B475" s="83"/>
      <c r="C475" s="83"/>
      <c r="D475" s="83"/>
      <c r="E475" s="83"/>
      <c r="F475" s="83"/>
    </row>
    <row r="476" spans="1:6" ht="20.25">
      <c r="A476" s="83"/>
      <c r="B476" s="83"/>
      <c r="C476" s="83"/>
      <c r="D476" s="83"/>
      <c r="E476" s="83"/>
      <c r="F476" s="83"/>
    </row>
    <row r="477" spans="1:6" ht="20.25">
      <c r="A477" s="78" t="s">
        <v>758</v>
      </c>
      <c r="B477" s="75" t="s">
        <v>759</v>
      </c>
      <c r="C477" s="75"/>
      <c r="D477" s="75"/>
      <c r="E477" s="87" t="s">
        <v>760</v>
      </c>
      <c r="F477" s="83"/>
    </row>
    <row r="478" spans="1:6" ht="20.25">
      <c r="A478" s="83"/>
      <c r="B478" s="83"/>
      <c r="C478" s="83"/>
      <c r="D478" s="83"/>
      <c r="E478" s="83"/>
      <c r="F478" s="83"/>
    </row>
    <row r="479" spans="1:6" ht="20.25">
      <c r="A479" s="83"/>
      <c r="B479" s="83"/>
      <c r="C479" s="83"/>
      <c r="D479" s="83"/>
      <c r="E479" s="83"/>
      <c r="F479" s="83"/>
    </row>
    <row r="480" spans="1:6" ht="20.25">
      <c r="A480" s="328"/>
      <c r="B480" s="328"/>
      <c r="C480" s="328"/>
      <c r="D480" s="328"/>
      <c r="E480" s="328"/>
      <c r="F480" s="328"/>
    </row>
    <row r="481" spans="1:6" ht="20.25">
      <c r="A481" s="328"/>
      <c r="B481" s="328"/>
      <c r="C481" s="328"/>
      <c r="D481" s="328"/>
      <c r="E481" s="328"/>
      <c r="F481" s="328"/>
    </row>
    <row r="482" spans="1:6" ht="20.25">
      <c r="A482" s="328"/>
      <c r="B482" s="328"/>
      <c r="C482" s="328"/>
      <c r="D482" s="328"/>
      <c r="E482" s="328"/>
      <c r="F482" s="328"/>
    </row>
    <row r="483" spans="1:6" ht="20.25">
      <c r="A483" s="328"/>
      <c r="B483" s="328"/>
      <c r="C483" s="328"/>
      <c r="D483" s="328"/>
      <c r="E483" s="328"/>
      <c r="F483" s="328"/>
    </row>
    <row r="484" spans="1:6" ht="20.25">
      <c r="A484" s="328"/>
      <c r="B484" s="328"/>
      <c r="C484" s="328"/>
      <c r="D484" s="328"/>
      <c r="E484" s="328"/>
      <c r="F484" s="328"/>
    </row>
    <row r="485" spans="1:6" ht="20.25">
      <c r="A485" s="328"/>
      <c r="B485" s="328"/>
      <c r="C485" s="328"/>
      <c r="D485" s="328"/>
      <c r="E485" s="328"/>
      <c r="F485" s="328"/>
    </row>
    <row r="486" spans="1:6" ht="20.25">
      <c r="A486" s="328"/>
      <c r="B486" s="328"/>
      <c r="C486" s="328"/>
      <c r="D486" s="328"/>
      <c r="E486" s="328"/>
      <c r="F486" s="328"/>
    </row>
    <row r="487" spans="1:6" ht="20.25">
      <c r="A487" s="328"/>
      <c r="B487" s="328"/>
      <c r="C487" s="328"/>
      <c r="D487" s="328"/>
      <c r="E487" s="328"/>
      <c r="F487" s="328"/>
    </row>
  </sheetData>
  <sheetProtection/>
  <mergeCells count="260">
    <mergeCell ref="B472:D472"/>
    <mergeCell ref="B477:D477"/>
    <mergeCell ref="D452:E452"/>
    <mergeCell ref="D453:E453"/>
    <mergeCell ref="D454:E454"/>
    <mergeCell ref="D455:E455"/>
    <mergeCell ref="D456:E456"/>
    <mergeCell ref="D471:F471"/>
    <mergeCell ref="D446:E446"/>
    <mergeCell ref="D447:E447"/>
    <mergeCell ref="D448:E448"/>
    <mergeCell ref="D449:E449"/>
    <mergeCell ref="D450:E450"/>
    <mergeCell ref="D451:E451"/>
    <mergeCell ref="D440:E440"/>
    <mergeCell ref="D441:E441"/>
    <mergeCell ref="D442:E442"/>
    <mergeCell ref="D443:E443"/>
    <mergeCell ref="D444:E444"/>
    <mergeCell ref="D445:E445"/>
    <mergeCell ref="D434:E434"/>
    <mergeCell ref="D435:E435"/>
    <mergeCell ref="D436:E436"/>
    <mergeCell ref="D437:E437"/>
    <mergeCell ref="D438:E438"/>
    <mergeCell ref="D439:E439"/>
    <mergeCell ref="D428:E428"/>
    <mergeCell ref="D429:E429"/>
    <mergeCell ref="D430:E430"/>
    <mergeCell ref="D431:E431"/>
    <mergeCell ref="D432:E432"/>
    <mergeCell ref="D433:E433"/>
    <mergeCell ref="D422:E422"/>
    <mergeCell ref="D423:E423"/>
    <mergeCell ref="D424:E424"/>
    <mergeCell ref="D425:E425"/>
    <mergeCell ref="D426:E426"/>
    <mergeCell ref="D427:E427"/>
    <mergeCell ref="D416:E416"/>
    <mergeCell ref="D417:E417"/>
    <mergeCell ref="D418:E418"/>
    <mergeCell ref="D419:E419"/>
    <mergeCell ref="D420:E420"/>
    <mergeCell ref="D421:E421"/>
    <mergeCell ref="D409:E409"/>
    <mergeCell ref="D410:E410"/>
    <mergeCell ref="D411:E411"/>
    <mergeCell ref="D412:E412"/>
    <mergeCell ref="D413:E413"/>
    <mergeCell ref="D414:E414"/>
    <mergeCell ref="D403:E403"/>
    <mergeCell ref="D404:E404"/>
    <mergeCell ref="D405:E405"/>
    <mergeCell ref="D406:E406"/>
    <mergeCell ref="D407:E407"/>
    <mergeCell ref="D408:E408"/>
    <mergeCell ref="D397:E397"/>
    <mergeCell ref="D398:E398"/>
    <mergeCell ref="D399:E399"/>
    <mergeCell ref="D400:E400"/>
    <mergeCell ref="D401:E401"/>
    <mergeCell ref="D402:E402"/>
    <mergeCell ref="D391:E391"/>
    <mergeCell ref="D392:E392"/>
    <mergeCell ref="D393:E393"/>
    <mergeCell ref="D394:E394"/>
    <mergeCell ref="D395:E395"/>
    <mergeCell ref="D396:E396"/>
    <mergeCell ref="D385:E385"/>
    <mergeCell ref="D386:E386"/>
    <mergeCell ref="D387:E387"/>
    <mergeCell ref="D388:E388"/>
    <mergeCell ref="D389:E389"/>
    <mergeCell ref="D390:E390"/>
    <mergeCell ref="D372:E372"/>
    <mergeCell ref="D373:E373"/>
    <mergeCell ref="D374:E374"/>
    <mergeCell ref="D382:E382"/>
    <mergeCell ref="D383:E383"/>
    <mergeCell ref="D384:E384"/>
    <mergeCell ref="D366:E366"/>
    <mergeCell ref="D367:E367"/>
    <mergeCell ref="D368:E368"/>
    <mergeCell ref="D369:E369"/>
    <mergeCell ref="D370:E370"/>
    <mergeCell ref="D371:E371"/>
    <mergeCell ref="D360:E360"/>
    <mergeCell ref="D361:E361"/>
    <mergeCell ref="D362:E362"/>
    <mergeCell ref="D363:E363"/>
    <mergeCell ref="D364:E364"/>
    <mergeCell ref="D365:E365"/>
    <mergeCell ref="D353:E353"/>
    <mergeCell ref="D354:E354"/>
    <mergeCell ref="D356:E356"/>
    <mergeCell ref="D357:E357"/>
    <mergeCell ref="D358:E358"/>
    <mergeCell ref="D359:E359"/>
    <mergeCell ref="D347:E347"/>
    <mergeCell ref="D348:E348"/>
    <mergeCell ref="D349:E349"/>
    <mergeCell ref="D350:E350"/>
    <mergeCell ref="D351:E351"/>
    <mergeCell ref="D352:E352"/>
    <mergeCell ref="D341:E341"/>
    <mergeCell ref="D342:E342"/>
    <mergeCell ref="D343:E343"/>
    <mergeCell ref="D344:E344"/>
    <mergeCell ref="D345:E345"/>
    <mergeCell ref="D346:E346"/>
    <mergeCell ref="D334:E334"/>
    <mergeCell ref="D335:E335"/>
    <mergeCell ref="D336:E336"/>
    <mergeCell ref="D337:E337"/>
    <mergeCell ref="D338:E338"/>
    <mergeCell ref="D340:E340"/>
    <mergeCell ref="D306:E306"/>
    <mergeCell ref="D307:E307"/>
    <mergeCell ref="D308:E308"/>
    <mergeCell ref="D309:E309"/>
    <mergeCell ref="D310:E310"/>
    <mergeCell ref="D333:E333"/>
    <mergeCell ref="D301:E301"/>
    <mergeCell ref="D302:E302"/>
    <mergeCell ref="D303:E303"/>
    <mergeCell ref="A304:C304"/>
    <mergeCell ref="D304:E304"/>
    <mergeCell ref="D305:E305"/>
    <mergeCell ref="D295:E295"/>
    <mergeCell ref="D296:E296"/>
    <mergeCell ref="D297:E297"/>
    <mergeCell ref="D298:E298"/>
    <mergeCell ref="D299:E299"/>
    <mergeCell ref="D300:E300"/>
    <mergeCell ref="D288:E288"/>
    <mergeCell ref="D289:E289"/>
    <mergeCell ref="D290:E290"/>
    <mergeCell ref="D291:E291"/>
    <mergeCell ref="D292:E292"/>
    <mergeCell ref="D293:E293"/>
    <mergeCell ref="D282:E282"/>
    <mergeCell ref="B285:C285"/>
    <mergeCell ref="D285:E285"/>
    <mergeCell ref="B286:C286"/>
    <mergeCell ref="D286:E286"/>
    <mergeCell ref="D287:E287"/>
    <mergeCell ref="D276:E276"/>
    <mergeCell ref="D277:E277"/>
    <mergeCell ref="D278:E278"/>
    <mergeCell ref="D279:E279"/>
    <mergeCell ref="D280:E280"/>
    <mergeCell ref="D281:E281"/>
    <mergeCell ref="D270:E270"/>
    <mergeCell ref="D271:E271"/>
    <mergeCell ref="D272:E272"/>
    <mergeCell ref="D273:E273"/>
    <mergeCell ref="D274:E274"/>
    <mergeCell ref="D275:E275"/>
    <mergeCell ref="D264:E264"/>
    <mergeCell ref="D265:E265"/>
    <mergeCell ref="D266:E266"/>
    <mergeCell ref="D267:E267"/>
    <mergeCell ref="D268:E268"/>
    <mergeCell ref="D269:E269"/>
    <mergeCell ref="D258:E258"/>
    <mergeCell ref="D259:E259"/>
    <mergeCell ref="D260:E260"/>
    <mergeCell ref="D261:E261"/>
    <mergeCell ref="D262:E262"/>
    <mergeCell ref="D263:E263"/>
    <mergeCell ref="D252:E252"/>
    <mergeCell ref="D253:E253"/>
    <mergeCell ref="D254:E254"/>
    <mergeCell ref="D255:E255"/>
    <mergeCell ref="D256:E256"/>
    <mergeCell ref="D257:E257"/>
    <mergeCell ref="D246:E246"/>
    <mergeCell ref="D247:E247"/>
    <mergeCell ref="D248:E248"/>
    <mergeCell ref="D249:E249"/>
    <mergeCell ref="D250:E250"/>
    <mergeCell ref="D251:E251"/>
    <mergeCell ref="D240:E240"/>
    <mergeCell ref="D241:E241"/>
    <mergeCell ref="D242:E242"/>
    <mergeCell ref="D243:E243"/>
    <mergeCell ref="D244:E244"/>
    <mergeCell ref="D245:E245"/>
    <mergeCell ref="D234:E234"/>
    <mergeCell ref="D235:E235"/>
    <mergeCell ref="D236:E236"/>
    <mergeCell ref="D237:E237"/>
    <mergeCell ref="D238:E238"/>
    <mergeCell ref="D239:E239"/>
    <mergeCell ref="D218:E218"/>
    <mergeCell ref="D219:E219"/>
    <mergeCell ref="D220:E220"/>
    <mergeCell ref="C222:D222"/>
    <mergeCell ref="E222:F222"/>
    <mergeCell ref="D233:E233"/>
    <mergeCell ref="E185:F185"/>
    <mergeCell ref="B186:F186"/>
    <mergeCell ref="D214:E214"/>
    <mergeCell ref="D215:E215"/>
    <mergeCell ref="D216:E216"/>
    <mergeCell ref="D217:E217"/>
    <mergeCell ref="D148:E148"/>
    <mergeCell ref="D149:E149"/>
    <mergeCell ref="D150:E150"/>
    <mergeCell ref="D151:E151"/>
    <mergeCell ref="E154:F154"/>
    <mergeCell ref="B155:F155"/>
    <mergeCell ref="D142:E142"/>
    <mergeCell ref="D143:E143"/>
    <mergeCell ref="D144:E144"/>
    <mergeCell ref="D145:E145"/>
    <mergeCell ref="D146:E146"/>
    <mergeCell ref="D147:E147"/>
    <mergeCell ref="D136:E136"/>
    <mergeCell ref="D137:E137"/>
    <mergeCell ref="D138:E138"/>
    <mergeCell ref="D139:E139"/>
    <mergeCell ref="D140:E140"/>
    <mergeCell ref="D141:E141"/>
    <mergeCell ref="A131:C131"/>
    <mergeCell ref="D131:E131"/>
    <mergeCell ref="D132:E132"/>
    <mergeCell ref="D133:E133"/>
    <mergeCell ref="D134:E134"/>
    <mergeCell ref="D135:E135"/>
    <mergeCell ref="D125:E125"/>
    <mergeCell ref="D126:E126"/>
    <mergeCell ref="D127:E127"/>
    <mergeCell ref="D128:E128"/>
    <mergeCell ref="D129:E129"/>
    <mergeCell ref="D130:E130"/>
    <mergeCell ref="D119:E119"/>
    <mergeCell ref="D120:E120"/>
    <mergeCell ref="D121:E121"/>
    <mergeCell ref="D122:E122"/>
    <mergeCell ref="D123:E123"/>
    <mergeCell ref="D124:E124"/>
    <mergeCell ref="D113:E113"/>
    <mergeCell ref="D114:E114"/>
    <mergeCell ref="D115:E115"/>
    <mergeCell ref="D116:E116"/>
    <mergeCell ref="D117:E117"/>
    <mergeCell ref="D118:E118"/>
    <mergeCell ref="D107:E107"/>
    <mergeCell ref="D108:E108"/>
    <mergeCell ref="D109:E109"/>
    <mergeCell ref="D110:E110"/>
    <mergeCell ref="D111:E111"/>
    <mergeCell ref="D112:E112"/>
    <mergeCell ref="A1:F1"/>
    <mergeCell ref="A2:F2"/>
    <mergeCell ref="A4:F4"/>
    <mergeCell ref="A5:F5"/>
    <mergeCell ref="D105:E105"/>
    <mergeCell ref="D106:E10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2014-04-23T02:44:47Z</cp:lastPrinted>
  <dcterms:created xsi:type="dcterms:W3CDTF">2011-01-11T01:32:30Z</dcterms:created>
  <dcterms:modified xsi:type="dcterms:W3CDTF">2014-04-23T02:46:00Z</dcterms:modified>
  <cp:category/>
  <cp:version/>
  <cp:contentType/>
  <cp:contentStatus/>
</cp:coreProperties>
</file>